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b1de\Desktop\Управленческие отчёты\WAR\"/>
    </mc:Choice>
  </mc:AlternateContent>
  <xr:revisionPtr revIDLastSave="0" documentId="8_{83FF93EA-41D0-4534-A1FE-9F0173948B55}" xr6:coauthVersionLast="47" xr6:coauthVersionMax="47" xr10:uidLastSave="{00000000-0000-0000-0000-000000000000}"/>
  <bookViews>
    <workbookView xWindow="-98" yWindow="-98" windowWidth="22695" windowHeight="14595" xr2:uid="{D47941B3-C12F-4F5D-858B-7B81F5CCDC87}"/>
  </bookViews>
  <sheets>
    <sheet name="Cumulative expense" sheetId="1" r:id="rId1"/>
    <sheet name="Cumulative incom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2" l="1"/>
  <c r="N18" i="2"/>
  <c r="N14" i="2"/>
  <c r="N7" i="2"/>
  <c r="M36" i="2"/>
  <c r="M35" i="2"/>
  <c r="M34" i="2"/>
  <c r="M33" i="2"/>
  <c r="M29" i="2"/>
  <c r="M28" i="2"/>
  <c r="M26" i="2"/>
  <c r="M25" i="2"/>
  <c r="M24" i="2"/>
  <c r="M23" i="2"/>
  <c r="M22" i="2"/>
  <c r="M21" i="2"/>
  <c r="M20" i="2"/>
  <c r="M19" i="2"/>
  <c r="M18" i="2"/>
  <c r="M16" i="2"/>
  <c r="M15" i="2"/>
  <c r="M14" i="2"/>
  <c r="M12" i="2"/>
  <c r="M11" i="2"/>
  <c r="M10" i="2"/>
  <c r="M9" i="2"/>
  <c r="M8" i="2"/>
  <c r="M7" i="2"/>
  <c r="M5" i="2"/>
</calcChain>
</file>

<file path=xl/sharedStrings.xml><?xml version="1.0" encoding="utf-8"?>
<sst xmlns="http://schemas.openxmlformats.org/spreadsheetml/2006/main" count="68" uniqueCount="51">
  <si>
    <t>Напрямок допомоги</t>
  </si>
  <si>
    <t>24 лютого -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</si>
  <si>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</si>
  <si>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</si>
  <si>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</si>
  <si>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</si>
  <si>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</si>
  <si>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</si>
  <si>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</si>
  <si>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</si>
  <si>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</si>
  <si>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період</t>
  </si>
  <si>
    <t>Усього</t>
  </si>
  <si>
    <t>Евакуація онкохворих дітей та родин за кордон</t>
  </si>
  <si>
    <t>Підтримка онкохворих дітей та родин за кордоном</t>
  </si>
  <si>
    <t>Адресна допомога підопічним в Україні</t>
  </si>
  <si>
    <t>у т.ч. проєкт "Ліки з-за кордону"</t>
  </si>
  <si>
    <t>у т.ч. проєкт роздачі ліків волонтерами</t>
  </si>
  <si>
    <t>Підтримка лікарень</t>
  </si>
  <si>
    <t>у т.ч. інфраструктурні проєкти</t>
  </si>
  <si>
    <t>у т.ч. лікарні загального профілю на Сході та військові</t>
  </si>
  <si>
    <t>Паліативна програма</t>
  </si>
  <si>
    <t>Підтримка медиків</t>
  </si>
  <si>
    <t>у т.ч. фінансова підтримка</t>
  </si>
  <si>
    <t>у т.ч. освітні проєкти</t>
  </si>
  <si>
    <t>Амбулаторне проживання</t>
  </si>
  <si>
    <t>Психологічна допомога</t>
  </si>
  <si>
    <t>Чайлд-лайф (Підтримка дитинства на всіх етапах)</t>
  </si>
  <si>
    <t>Витрати на власне утримання</t>
  </si>
  <si>
    <t>у т.ч. адміністративні</t>
  </si>
  <si>
    <t>Канал надходження</t>
  </si>
  <si>
    <t>Усього, гривневий еквівалент</t>
  </si>
  <si>
    <t>Допомога від юридичних осіб (корпоративні пожертви), гривневий еквівалент</t>
  </si>
  <si>
    <t>у гривнях (UAH)</t>
  </si>
  <si>
    <t>у доларах США (USD)</t>
  </si>
  <si>
    <t>у євро (EUR)</t>
  </si>
  <si>
    <t>у швейцарських франках (CHF)</t>
  </si>
  <si>
    <t>у британських фунтах (GBP)</t>
  </si>
  <si>
    <t>Грантове фінансування, гривневий еквівалент</t>
  </si>
  <si>
    <t>y т.ч. фінансування St. Jude Global на утримання Фонду</t>
  </si>
  <si>
    <t>Допомога від фізичних осіб, гривневий еквівалент</t>
  </si>
  <si>
    <t>y т.ч. на платформі Global Giving</t>
  </si>
  <si>
    <t>y т.ч. стейблкоїни (USDT)</t>
  </si>
  <si>
    <t>у фунтах стерлінгів (GBP)</t>
  </si>
  <si>
    <t>у польських злотих (PLN)</t>
  </si>
  <si>
    <t>Відсотки на залишки на рахунках, гривневий еквівалент</t>
  </si>
  <si>
    <t>Домомога у волатильних криптовалютах</t>
  </si>
  <si>
    <t>у біткоїні (BTC)</t>
  </si>
  <si>
    <t>у ефіріумі (ETC)</t>
  </si>
  <si>
    <t>у лайткоїні (LTC)</t>
  </si>
  <si>
    <t>у ріпплі (XRP)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</si>
</sst>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0\ _₴_-;\-* #,##0.00\ _₴_-;_-* &quot;-&quot;??\ _₴_-;_-@_-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Arial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rgb="FF4BD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4BD0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41" fontId="1" fillId="0" borderId="0" xfId="2" applyNumberFormat="1"/>
    <xf numFmtId="0" fontId="1" fillId="0" borderId="0" xfId="2"/>
    <xf numFmtId="0" fontId="1" fillId="2" borderId="0" xfId="2" applyFill="1"/>
    <xf numFmtId="0" fontId="3" fillId="3" borderId="1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4" fillId="0" borderId="0" xfId="2" applyFont="1"/>
    <xf numFmtId="41" fontId="4" fillId="0" borderId="0" xfId="2" applyNumberFormat="1" applyFont="1"/>
    <xf numFmtId="164" fontId="4" fillId="0" borderId="0" xfId="2" applyNumberFormat="1" applyFont="1"/>
    <xf numFmtId="164" fontId="2" fillId="0" borderId="0" xfId="2" applyNumberFormat="1" applyFont="1"/>
    <xf numFmtId="41" fontId="5" fillId="0" borderId="0" xfId="2" applyNumberFormat="1" applyFont="1"/>
    <xf numFmtId="9" fontId="4" fillId="0" borderId="0" xfId="1" applyFont="1"/>
    <xf numFmtId="0" fontId="1" fillId="0" borderId="0" xfId="2" applyAlignment="1">
      <alignment horizontal="left" indent="1"/>
    </xf>
    <xf numFmtId="164" fontId="1" fillId="0" borderId="0" xfId="2" applyNumberFormat="1"/>
    <xf numFmtId="9" fontId="1" fillId="0" borderId="0" xfId="1" applyFont="1"/>
    <xf numFmtId="10" fontId="4" fillId="0" borderId="0" xfId="3" applyNumberFormat="1" applyFont="1" applyAlignment="1">
      <alignment horizontal="left"/>
    </xf>
    <xf numFmtId="165" fontId="4" fillId="0" borderId="0" xfId="1" applyNumberFormat="1" applyFont="1"/>
    <xf numFmtId="165" fontId="4" fillId="0" borderId="0" xfId="3" applyNumberFormat="1" applyFont="1"/>
    <xf numFmtId="165" fontId="1" fillId="0" borderId="0" xfId="1" applyNumberFormat="1" applyFont="1"/>
    <xf numFmtId="165" fontId="0" fillId="0" borderId="0" xfId="3" applyNumberFormat="1" applyFont="1"/>
    <xf numFmtId="0" fontId="1" fillId="4" borderId="0" xfId="2" applyFill="1"/>
    <xf numFmtId="0" fontId="3" fillId="5" borderId="1" xfId="2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7" fillId="0" borderId="0" xfId="2" applyFont="1" applyAlignment="1">
      <alignment horizontal="left" indent="2"/>
    </xf>
    <xf numFmtId="164" fontId="7" fillId="0" borderId="0" xfId="2" applyNumberFormat="1" applyFont="1"/>
  </cellXfs>
  <cellStyles count="4">
    <cellStyle name="Normal" xfId="0" builtinId="0"/>
    <cellStyle name="Normal 2" xfId="2" xr:uid="{C6404591-B447-4EFA-A1D1-ADFABC8A5556}"/>
    <cellStyle name="Percent" xfId="1" builtinId="5"/>
    <cellStyle name="Percent 2" xfId="3" xr:uid="{8F4B4771-BBFB-47A5-9A0E-08A050F7DB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-09-10_&#1088;&#1072;&#1089;&#1093;&#1086;&#1076;&#1099;_&#1074;&#1086;&#1081;&#1085;&#1072;%20&#1089;&#1077;&#1088;&#1087;&#1077;&#1085;&#1100;-&#1074;&#1077;&#1088;&#1077;&#1089;&#1077;&#1085;&#1100;-&#1078;&#1086;&#1074;&#1090;&#1077;&#1085;&#110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ulative expense"/>
      <sheetName val="Cumulative income"/>
      <sheetName val="витрати"/>
      <sheetName val="Sheet1"/>
    </sheetNames>
    <sheetDataSet>
      <sheetData sheetId="0">
        <row r="4">
          <cell r="C4" t="str">
            <v>24 лютого - березень</v>
          </cell>
          <cell r="D4" t="str">
            <v>квітень</v>
          </cell>
          <cell r="E4" t="str">
            <v>травень</v>
          </cell>
          <cell r="F4" t="str">
            <v>червень</v>
          </cell>
          <cell r="G4" t="str">
            <v>липень</v>
          </cell>
          <cell r="H4" t="str">
            <v>серпень</v>
          </cell>
          <cell r="I4" t="str">
            <v>вересень</v>
          </cell>
          <cell r="J4" t="str">
            <v>жовтень</v>
          </cell>
        </row>
        <row r="7">
          <cell r="B7" t="str">
            <v>Евакуація онкохворих дітей та родин за кордон</v>
          </cell>
          <cell r="C7">
            <v>2061835.7889129808</v>
          </cell>
          <cell r="D7">
            <v>850897.27416666667</v>
          </cell>
          <cell r="E7">
            <v>914832.66</v>
          </cell>
          <cell r="F7">
            <v>858875.74000000011</v>
          </cell>
          <cell r="G7">
            <v>1100065.03</v>
          </cell>
          <cell r="H7">
            <v>947086.87</v>
          </cell>
          <cell r="I7">
            <v>644470.76</v>
          </cell>
          <cell r="J7">
            <v>1240507.28</v>
          </cell>
        </row>
        <row r="8">
          <cell r="B8" t="str">
            <v>Підтримка онкохворих дітей та родин за кордоном</v>
          </cell>
          <cell r="C8">
            <v>1141875.6339040957</v>
          </cell>
          <cell r="D8">
            <v>2217370.779069264</v>
          </cell>
          <cell r="E8">
            <v>387722.48</v>
          </cell>
          <cell r="F8">
            <v>660825.85000000009</v>
          </cell>
          <cell r="G8">
            <v>414789.6050000001</v>
          </cell>
          <cell r="H8">
            <v>718729.88616977225</v>
          </cell>
          <cell r="I8">
            <v>911855.81000000017</v>
          </cell>
          <cell r="J8">
            <v>1007514.2800000003</v>
          </cell>
        </row>
        <row r="9">
          <cell r="B9" t="str">
            <v>Адресна допомога підопічним в Україні</v>
          </cell>
          <cell r="C9">
            <v>3522472.9850307815</v>
          </cell>
          <cell r="D9">
            <v>2764468.8066666671</v>
          </cell>
          <cell r="E9">
            <v>2400079.14</v>
          </cell>
          <cell r="F9">
            <v>2511016.9900000002</v>
          </cell>
          <cell r="G9">
            <v>2110965.1799999997</v>
          </cell>
          <cell r="H9">
            <v>2260697.36</v>
          </cell>
          <cell r="I9">
            <v>2948570.5599999996</v>
          </cell>
          <cell r="J9">
            <v>4134321.0100000002</v>
          </cell>
        </row>
        <row r="12">
          <cell r="B12" t="str">
            <v>Підтримка лікарень</v>
          </cell>
          <cell r="C12">
            <v>10961717.347517399</v>
          </cell>
          <cell r="D12">
            <v>14104545.066666666</v>
          </cell>
          <cell r="E12">
            <v>3377218.02</v>
          </cell>
          <cell r="F12">
            <v>2403033.9700000002</v>
          </cell>
          <cell r="G12">
            <v>2725036.3200000003</v>
          </cell>
          <cell r="H12">
            <v>12654236.91</v>
          </cell>
          <cell r="I12">
            <v>4339561.4800000004</v>
          </cell>
          <cell r="J12">
            <v>4046592.12</v>
          </cell>
        </row>
        <row r="15">
          <cell r="B15" t="str">
            <v>Паліативна програма</v>
          </cell>
          <cell r="C15">
            <v>742353.67999999993</v>
          </cell>
          <cell r="D15">
            <v>6145496.8499999996</v>
          </cell>
          <cell r="E15">
            <v>6576888.5999999996</v>
          </cell>
          <cell r="F15">
            <v>474134.97000000015</v>
          </cell>
          <cell r="G15">
            <v>607523.02499999991</v>
          </cell>
          <cell r="H15">
            <v>784009.34</v>
          </cell>
          <cell r="I15">
            <v>764807.4</v>
          </cell>
          <cell r="J15">
            <v>1092621.32</v>
          </cell>
        </row>
        <row r="16">
          <cell r="B16" t="str">
            <v>Підтримка медиків</v>
          </cell>
          <cell r="C16">
            <v>366335.39999999997</v>
          </cell>
          <cell r="D16">
            <v>858895.29545454623</v>
          </cell>
          <cell r="E16">
            <v>463963.40000000008</v>
          </cell>
          <cell r="F16">
            <v>811528.7900000005</v>
          </cell>
          <cell r="G16">
            <v>827501.1300000007</v>
          </cell>
          <cell r="H16">
            <v>2220354.5400000014</v>
          </cell>
          <cell r="I16">
            <v>1563942.7300000009</v>
          </cell>
          <cell r="J16">
            <v>1521815.0399999998</v>
          </cell>
        </row>
        <row r="19">
          <cell r="B19" t="str">
            <v>Амбулаторне проживання</v>
          </cell>
          <cell r="C19">
            <v>38726.380000000005</v>
          </cell>
          <cell r="D19">
            <v>111517.26666666666</v>
          </cell>
          <cell r="E19">
            <v>201245.96</v>
          </cell>
          <cell r="F19">
            <v>144478.00999999998</v>
          </cell>
          <cell r="G19">
            <v>223587.45</v>
          </cell>
          <cell r="H19">
            <v>187628.71999999997</v>
          </cell>
          <cell r="I19">
            <v>391854.77000000008</v>
          </cell>
          <cell r="J19">
            <v>464708.80999999994</v>
          </cell>
        </row>
        <row r="20">
          <cell r="B20" t="str">
            <v>Психологічна допомога</v>
          </cell>
          <cell r="C20">
            <v>154528.87999999998</v>
          </cell>
          <cell r="D20">
            <v>161142.65428571429</v>
          </cell>
          <cell r="E20">
            <v>195548.82</v>
          </cell>
          <cell r="F20">
            <v>204930.23000000007</v>
          </cell>
          <cell r="G20">
            <v>245272.45000000007</v>
          </cell>
          <cell r="H20">
            <v>211539.66000000003</v>
          </cell>
          <cell r="I20">
            <v>322974.89</v>
          </cell>
          <cell r="J20">
            <v>125870.38</v>
          </cell>
        </row>
        <row r="21">
          <cell r="B21" t="str">
            <v>Чайлд-лайф (Підтримка дитинства на всіх етапах)</v>
          </cell>
          <cell r="C21">
            <v>0</v>
          </cell>
          <cell r="D21">
            <v>0</v>
          </cell>
          <cell r="E21">
            <v>155299.4</v>
          </cell>
          <cell r="F21">
            <v>89879.16</v>
          </cell>
          <cell r="G21">
            <v>145645.01</v>
          </cell>
          <cell r="H21">
            <v>836170.93204968958</v>
          </cell>
          <cell r="I21">
            <v>109907.80000000002</v>
          </cell>
          <cell r="J21">
            <v>150041.49</v>
          </cell>
        </row>
        <row r="22">
          <cell r="B22" t="str">
            <v>Витрати на власне утримання</v>
          </cell>
          <cell r="C22">
            <v>1454045.883949091</v>
          </cell>
          <cell r="D22">
            <v>965281.23702380958</v>
          </cell>
          <cell r="E22">
            <v>1252942.57</v>
          </cell>
          <cell r="F22">
            <v>1251186.8999999999</v>
          </cell>
          <cell r="G22">
            <v>1731104.6200000003</v>
          </cell>
          <cell r="H22">
            <v>1140313.8117805452</v>
          </cell>
          <cell r="I22">
            <v>1470055.6299999757</v>
          </cell>
          <cell r="J22">
            <v>1349451.5899999705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87A5F-2139-400F-A527-E9887F9A0E4A}">
  <dimension ref="B1:R28"/>
  <sheetViews>
    <sheetView tabSelected="1" topLeftCell="B1" zoomScaleNormal="100" workbookViewId="0">
      <pane xSplit="1" ySplit="5" topLeftCell="F6" activePane="bottomRight" state="frozen"/>
      <selection activeCell="B2" sqref="B2"/>
      <selection pane="topRight" activeCell="B2" sqref="B2"/>
      <selection pane="bottomLeft" activeCell="B2" sqref="B2"/>
      <selection pane="bottomRight" activeCell="N11" sqref="N11"/>
    </sheetView>
  </sheetViews>
  <sheetFormatPr defaultRowHeight="12.75" outlineLevelCol="1" x14ac:dyDescent="0.35"/>
  <cols>
    <col min="1" max="1" width="9.06640625" style="2"/>
    <col min="2" max="2" width="51.9296875" style="2" bestFit="1" customWidth="1"/>
    <col min="3" max="3" width="19.53125" style="2" bestFit="1" customWidth="1"/>
    <col min="4" max="8" width="19.53125" style="2" customWidth="1"/>
    <col min="9" max="12" width="19.53125" style="2" hidden="1" customWidth="1" outlineLevel="1"/>
    <col min="13" max="13" width="16.33203125" style="2" bestFit="1" customWidth="1" collapsed="1"/>
    <col min="14" max="14" width="4.33203125" style="2" bestFit="1" customWidth="1"/>
    <col min="15" max="15" width="9.06640625" style="2"/>
    <col min="16" max="17" width="12.53125" style="2" bestFit="1" customWidth="1"/>
    <col min="18" max="18" width="15.1328125" style="2" bestFit="1" customWidth="1"/>
    <col min="19" max="16384" width="9.06640625" style="2"/>
  </cols>
  <sheetData>
    <row r="1" spans="2:18" ht="14.25" x14ac:dyDescent="0.45">
      <c r="B1"/>
      <c r="C1"/>
      <c r="D1"/>
      <c r="E1"/>
      <c r="F1"/>
      <c r="G1"/>
      <c r="H1"/>
      <c r="I1"/>
      <c r="J1"/>
      <c r="K1"/>
      <c r="L1"/>
      <c r="M1"/>
    </row>
    <row r="2" spans="2:18" ht="14.25" x14ac:dyDescent="0.45">
      <c r="B2"/>
      <c r="C2"/>
      <c r="D2"/>
      <c r="E2"/>
      <c r="F2"/>
      <c r="G2"/>
      <c r="H2"/>
      <c r="I2"/>
      <c r="J2"/>
      <c r="K2"/>
      <c r="L2"/>
      <c r="M2"/>
    </row>
    <row r="3" spans="2:18" ht="14.25" x14ac:dyDescent="0.35">
      <c r="B3" s="3"/>
      <c r="C3" s="4">
        <v>2022</v>
      </c>
      <c r="D3" s="5"/>
      <c r="E3" s="5"/>
      <c r="F3" s="5"/>
      <c r="G3" s="5"/>
      <c r="H3" s="5"/>
      <c r="I3" s="5"/>
      <c r="J3" s="5"/>
      <c r="K3" s="5"/>
      <c r="L3" s="5"/>
      <c r="M3" s="6"/>
    </row>
    <row r="4" spans="2:18" ht="14.25" x14ac:dyDescent="0.35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</row>
    <row r="5" spans="2:18" ht="13.15" x14ac:dyDescent="0.4">
      <c r="B5" s="8" t="s">
        <v>12</v>
      </c>
      <c r="C5" s="9">
        <v>20443891.979314342</v>
      </c>
      <c r="D5" s="9">
        <v>28179615.229999997</v>
      </c>
      <c r="E5" s="9">
        <v>15925741.050000003</v>
      </c>
      <c r="F5" s="9">
        <v>9409890.6100000013</v>
      </c>
      <c r="G5" s="9">
        <v>10131489.820000002</v>
      </c>
      <c r="H5" s="9">
        <v>21960768.030000009</v>
      </c>
      <c r="I5" s="9"/>
      <c r="J5" s="9"/>
      <c r="K5" s="8"/>
      <c r="L5" s="8"/>
      <c r="M5" s="10">
        <v>106051396.71931437</v>
      </c>
    </row>
    <row r="6" spans="2:18" x14ac:dyDescent="0.3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8" ht="14.25" x14ac:dyDescent="0.45">
      <c r="B7" s="8" t="s">
        <v>13</v>
      </c>
      <c r="C7" s="12">
        <v>2061835.7889129808</v>
      </c>
      <c r="D7" s="12">
        <v>850897.27416666667</v>
      </c>
      <c r="E7" s="12">
        <v>914832.66</v>
      </c>
      <c r="F7" s="12">
        <v>858875.74000000011</v>
      </c>
      <c r="G7" s="12">
        <v>1100065.03</v>
      </c>
      <c r="H7" s="9">
        <v>947086.87</v>
      </c>
      <c r="I7" s="9"/>
      <c r="J7" s="9"/>
      <c r="K7" s="8"/>
      <c r="L7" s="8"/>
      <c r="M7" s="12">
        <v>6733593.3630796485</v>
      </c>
      <c r="N7" s="13">
        <v>6.3493679210104251E-2</v>
      </c>
    </row>
    <row r="8" spans="2:18" ht="14.25" x14ac:dyDescent="0.45">
      <c r="B8" s="8" t="s">
        <v>14</v>
      </c>
      <c r="C8" s="12">
        <v>1141875.6339040957</v>
      </c>
      <c r="D8" s="12">
        <v>2217370.779069264</v>
      </c>
      <c r="E8" s="12">
        <v>387722.48</v>
      </c>
      <c r="F8" s="12">
        <v>660825.85000000009</v>
      </c>
      <c r="G8" s="12">
        <v>414789.6050000001</v>
      </c>
      <c r="H8" s="9">
        <v>718729.88616977225</v>
      </c>
      <c r="I8" s="9"/>
      <c r="J8" s="9"/>
      <c r="K8" s="8"/>
      <c r="L8" s="8"/>
      <c r="M8" s="12">
        <v>5541314.2341431323</v>
      </c>
      <c r="N8" s="13">
        <v>5.22512140864047E-2</v>
      </c>
    </row>
    <row r="9" spans="2:18" ht="14.25" x14ac:dyDescent="0.45">
      <c r="B9" s="8" t="s">
        <v>15</v>
      </c>
      <c r="C9" s="12">
        <v>3522472.9850307815</v>
      </c>
      <c r="D9" s="12">
        <v>2764468.8066666671</v>
      </c>
      <c r="E9" s="12">
        <v>2400079.14</v>
      </c>
      <c r="F9" s="12">
        <v>2511016.9900000002</v>
      </c>
      <c r="G9" s="12">
        <v>2110965.1799999997</v>
      </c>
      <c r="H9" s="9">
        <v>2260697.36</v>
      </c>
      <c r="I9" s="9"/>
      <c r="J9" s="9"/>
      <c r="K9" s="8"/>
      <c r="L9" s="8"/>
      <c r="M9" s="12">
        <v>15569700.461697448</v>
      </c>
      <c r="N9" s="13">
        <v>0.14681278081518989</v>
      </c>
    </row>
    <row r="10" spans="2:18" x14ac:dyDescent="0.35">
      <c r="B10" s="14" t="s">
        <v>16</v>
      </c>
      <c r="C10" s="15">
        <v>0</v>
      </c>
      <c r="D10" s="15">
        <v>0</v>
      </c>
      <c r="E10" s="15">
        <v>294215.71999999997</v>
      </c>
      <c r="F10" s="15">
        <v>4140.38</v>
      </c>
      <c r="G10" s="15">
        <v>6389.88</v>
      </c>
      <c r="H10" s="15">
        <v>19942.75</v>
      </c>
      <c r="I10" s="15"/>
      <c r="J10" s="15"/>
      <c r="K10" s="14"/>
      <c r="L10" s="14"/>
      <c r="M10" s="15">
        <v>324688.73</v>
      </c>
      <c r="N10" s="16">
        <v>3.061616725891426E-3</v>
      </c>
    </row>
    <row r="11" spans="2:18" x14ac:dyDescent="0.35">
      <c r="B11" s="14" t="s">
        <v>17</v>
      </c>
      <c r="C11" s="15">
        <v>3206290.56</v>
      </c>
      <c r="D11" s="15">
        <v>1232904.7866666666</v>
      </c>
      <c r="E11" s="15">
        <v>1283881.3900000001</v>
      </c>
      <c r="F11" s="15">
        <v>697194.14000000013</v>
      </c>
      <c r="G11" s="15">
        <v>318177.78000000003</v>
      </c>
      <c r="H11" s="15">
        <v>107015.56000000001</v>
      </c>
      <c r="I11" s="15"/>
      <c r="J11" s="15"/>
      <c r="K11" s="14"/>
      <c r="L11" s="14"/>
      <c r="M11" s="15">
        <v>6845464.2166666668</v>
      </c>
      <c r="N11" s="16">
        <v>6.4548553139611331E-2</v>
      </c>
    </row>
    <row r="12" spans="2:18" ht="14.25" x14ac:dyDescent="0.45">
      <c r="B12" s="8" t="s">
        <v>18</v>
      </c>
      <c r="C12" s="12">
        <v>10961717.347517399</v>
      </c>
      <c r="D12" s="12">
        <v>14104545.066666666</v>
      </c>
      <c r="E12" s="12">
        <v>3377218.02</v>
      </c>
      <c r="F12" s="12">
        <v>2403033.9700000002</v>
      </c>
      <c r="G12" s="12">
        <v>2725036.3200000003</v>
      </c>
      <c r="H12" s="12">
        <v>12654236.91</v>
      </c>
      <c r="I12" s="12"/>
      <c r="J12" s="12"/>
      <c r="K12" s="8"/>
      <c r="L12" s="8"/>
      <c r="M12" s="12">
        <v>46225787.634184062</v>
      </c>
      <c r="N12" s="13">
        <v>0.4358809885034291</v>
      </c>
    </row>
    <row r="13" spans="2:18" x14ac:dyDescent="0.35">
      <c r="B13" s="14" t="s">
        <v>19</v>
      </c>
      <c r="C13" s="15">
        <v>539238.65</v>
      </c>
      <c r="D13" s="15">
        <v>8700925.5500000007</v>
      </c>
      <c r="E13" s="15">
        <v>335835.1</v>
      </c>
      <c r="F13" s="15">
        <v>1091882.9100000001</v>
      </c>
      <c r="G13" s="15">
        <v>1432485.4300000002</v>
      </c>
      <c r="H13" s="15">
        <v>8864572</v>
      </c>
      <c r="I13" s="15"/>
      <c r="J13" s="15"/>
      <c r="K13" s="14"/>
      <c r="L13" s="14"/>
      <c r="M13" s="15">
        <v>20964939.640000001</v>
      </c>
      <c r="N13" s="16">
        <v>0.19768659620285614</v>
      </c>
    </row>
    <row r="14" spans="2:18" x14ac:dyDescent="0.35">
      <c r="B14" s="14" t="s">
        <v>20</v>
      </c>
      <c r="C14" s="15">
        <v>7706469.7000000002</v>
      </c>
      <c r="D14" s="15">
        <v>3787110.3500000006</v>
      </c>
      <c r="E14" s="15">
        <v>1324219.8999999999</v>
      </c>
      <c r="F14" s="15">
        <v>713776.82</v>
      </c>
      <c r="G14" s="15">
        <v>404533.73000000004</v>
      </c>
      <c r="H14" s="15">
        <v>3345430.3200000003</v>
      </c>
      <c r="I14" s="15"/>
      <c r="J14" s="15"/>
      <c r="K14" s="14"/>
      <c r="L14" s="14"/>
      <c r="M14" s="15">
        <v>17281540.82</v>
      </c>
      <c r="N14" s="16">
        <v>0.16295439149885935</v>
      </c>
    </row>
    <row r="15" spans="2:18" ht="14.25" x14ac:dyDescent="0.45">
      <c r="B15" s="8" t="s">
        <v>21</v>
      </c>
      <c r="C15" s="12">
        <v>742353.67999999993</v>
      </c>
      <c r="D15" s="12">
        <v>6145496.8499999996</v>
      </c>
      <c r="E15" s="12">
        <v>6576888.5999999996</v>
      </c>
      <c r="F15" s="12">
        <v>474134.97000000015</v>
      </c>
      <c r="G15" s="12">
        <v>607523.02499999991</v>
      </c>
      <c r="H15" s="12">
        <v>784009.34</v>
      </c>
      <c r="I15" s="12"/>
      <c r="J15" s="12"/>
      <c r="K15" s="8"/>
      <c r="L15" s="8"/>
      <c r="M15" s="12">
        <v>15330406.465</v>
      </c>
      <c r="N15" s="13">
        <v>0.14455638434989121</v>
      </c>
      <c r="P15" s="15"/>
      <c r="Q15" s="15"/>
      <c r="R15" s="15"/>
    </row>
    <row r="16" spans="2:18" ht="14.25" x14ac:dyDescent="0.45">
      <c r="B16" s="8" t="s">
        <v>22</v>
      </c>
      <c r="C16" s="12">
        <v>366335.39999999997</v>
      </c>
      <c r="D16" s="12">
        <v>858895.29545454623</v>
      </c>
      <c r="E16" s="12">
        <v>463963.40000000008</v>
      </c>
      <c r="F16" s="12">
        <v>811528.7900000005</v>
      </c>
      <c r="G16" s="12">
        <v>827501.1300000007</v>
      </c>
      <c r="H16" s="12">
        <v>2220354.5400000014</v>
      </c>
      <c r="I16" s="12"/>
      <c r="J16" s="12"/>
      <c r="K16" s="8"/>
      <c r="L16" s="8"/>
      <c r="M16" s="12">
        <v>5548578.5554545484</v>
      </c>
      <c r="N16" s="13">
        <v>5.2319712206525107E-2</v>
      </c>
    </row>
    <row r="17" spans="2:14" x14ac:dyDescent="0.35">
      <c r="B17" s="14" t="s">
        <v>23</v>
      </c>
      <c r="C17" s="15">
        <v>366335.39999999997</v>
      </c>
      <c r="D17" s="15">
        <v>819876.0000000007</v>
      </c>
      <c r="E17" s="15">
        <v>316770.30000000005</v>
      </c>
      <c r="F17" s="15">
        <v>683230.0400000005</v>
      </c>
      <c r="G17" s="15">
        <v>608695.8800000007</v>
      </c>
      <c r="H17" s="15">
        <v>782608.92000000144</v>
      </c>
      <c r="I17" s="15"/>
      <c r="J17" s="15"/>
      <c r="K17" s="14"/>
      <c r="L17" s="14"/>
      <c r="M17" s="15">
        <v>3577516.5400000033</v>
      </c>
      <c r="N17" s="16">
        <v>3.3733799371531106E-2</v>
      </c>
    </row>
    <row r="18" spans="2:14" x14ac:dyDescent="0.35">
      <c r="B18" s="14" t="s">
        <v>24</v>
      </c>
      <c r="C18" s="15">
        <v>0</v>
      </c>
      <c r="D18" s="15">
        <v>26618.55</v>
      </c>
      <c r="E18" s="15">
        <v>132034.6</v>
      </c>
      <c r="F18" s="15">
        <v>128298.75</v>
      </c>
      <c r="G18" s="15">
        <v>104980.24</v>
      </c>
      <c r="H18" s="15">
        <v>1356957.2200000002</v>
      </c>
      <c r="I18" s="15"/>
      <c r="J18" s="15"/>
      <c r="K18" s="14"/>
      <c r="L18" s="14"/>
      <c r="M18" s="15">
        <v>1748889.3600000003</v>
      </c>
      <c r="N18" s="16">
        <v>1.6490960176873258E-2</v>
      </c>
    </row>
    <row r="19" spans="2:14" ht="14.25" x14ac:dyDescent="0.45">
      <c r="B19" s="8" t="s">
        <v>25</v>
      </c>
      <c r="C19" s="12">
        <v>38726.380000000005</v>
      </c>
      <c r="D19" s="12">
        <v>111517.26666666666</v>
      </c>
      <c r="E19" s="12">
        <v>201245.96</v>
      </c>
      <c r="F19" s="12">
        <v>144478.00999999998</v>
      </c>
      <c r="G19" s="12">
        <v>223587.45</v>
      </c>
      <c r="H19" s="12">
        <v>187628.71999999997</v>
      </c>
      <c r="I19" s="12"/>
      <c r="J19" s="12"/>
      <c r="K19" s="8"/>
      <c r="L19" s="8"/>
      <c r="M19" s="12">
        <v>907183.78666666662</v>
      </c>
      <c r="N19" s="13">
        <v>8.5541898997115971E-3</v>
      </c>
    </row>
    <row r="20" spans="2:14" ht="14.25" x14ac:dyDescent="0.45">
      <c r="B20" s="8" t="s">
        <v>26</v>
      </c>
      <c r="C20" s="12">
        <v>154528.87999999998</v>
      </c>
      <c r="D20" s="12">
        <v>161142.65428571429</v>
      </c>
      <c r="E20" s="12">
        <v>195548.82</v>
      </c>
      <c r="F20" s="12">
        <v>204930.23000000007</v>
      </c>
      <c r="G20" s="12">
        <v>245272.45000000007</v>
      </c>
      <c r="H20" s="12">
        <v>211539.66000000003</v>
      </c>
      <c r="I20" s="12"/>
      <c r="J20" s="12"/>
      <c r="K20" s="8"/>
      <c r="L20" s="8"/>
      <c r="M20" s="12">
        <v>1172962.6942857145</v>
      </c>
      <c r="N20" s="13">
        <v>1.1060322924272165E-2</v>
      </c>
    </row>
    <row r="21" spans="2:14" ht="14.25" x14ac:dyDescent="0.45">
      <c r="B21" s="8" t="s">
        <v>27</v>
      </c>
      <c r="C21" s="12">
        <v>0</v>
      </c>
      <c r="D21" s="12">
        <v>0</v>
      </c>
      <c r="E21" s="12">
        <v>155299.4</v>
      </c>
      <c r="F21" s="12">
        <v>89879.16</v>
      </c>
      <c r="G21" s="12">
        <v>145645.01</v>
      </c>
      <c r="H21" s="12">
        <v>836170.93204968958</v>
      </c>
      <c r="I21" s="12"/>
      <c r="J21" s="12"/>
      <c r="K21" s="8"/>
      <c r="L21" s="8"/>
      <c r="M21" s="12">
        <v>1226994.5020496896</v>
      </c>
      <c r="N21" s="13">
        <v>1.1569809922420626E-2</v>
      </c>
    </row>
    <row r="22" spans="2:14" ht="14.25" x14ac:dyDescent="0.45">
      <c r="B22" s="17" t="s">
        <v>28</v>
      </c>
      <c r="C22" s="12">
        <v>1454045.883949091</v>
      </c>
      <c r="D22" s="12">
        <v>965281.23702380958</v>
      </c>
      <c r="E22" s="12">
        <v>1252942.57</v>
      </c>
      <c r="F22" s="12">
        <v>1251186.8999999999</v>
      </c>
      <c r="G22" s="12">
        <v>1731104.6200000003</v>
      </c>
      <c r="H22" s="12">
        <v>1140313.8117805452</v>
      </c>
      <c r="I22" s="12"/>
      <c r="J22" s="12"/>
      <c r="K22" s="17"/>
      <c r="L22" s="17"/>
      <c r="M22" s="12">
        <v>7794875.0227534454</v>
      </c>
      <c r="N22" s="13">
        <v>7.3500918082051267E-2</v>
      </c>
    </row>
    <row r="23" spans="2:14" x14ac:dyDescent="0.35">
      <c r="B23" s="14" t="s">
        <v>29</v>
      </c>
      <c r="C23" s="15">
        <v>457383.74012312567</v>
      </c>
      <c r="D23" s="15">
        <v>298379.38</v>
      </c>
      <c r="E23" s="15">
        <v>419812.05</v>
      </c>
      <c r="F23" s="15">
        <v>503567.27999999997</v>
      </c>
      <c r="G23" s="15">
        <v>512833.51</v>
      </c>
      <c r="H23" s="15">
        <v>436735.3148240234</v>
      </c>
      <c r="I23" s="15"/>
      <c r="J23" s="15"/>
      <c r="K23" s="14"/>
      <c r="L23" s="14"/>
      <c r="M23" s="15">
        <v>2628711.2749471487</v>
      </c>
      <c r="N23" s="16">
        <v>2.4787144311776903E-2</v>
      </c>
    </row>
    <row r="24" spans="2:14" ht="13.15" x14ac:dyDescent="0.4">
      <c r="C24" s="18">
        <v>7.11237314998696E-2</v>
      </c>
      <c r="D24" s="18">
        <v>3.4254592518217636E-2</v>
      </c>
      <c r="E24" s="18">
        <v>7.8674051403089959E-2</v>
      </c>
      <c r="F24" s="18">
        <v>0.13296508448996727</v>
      </c>
      <c r="G24" s="18">
        <v>0.17086377726824781</v>
      </c>
      <c r="H24" s="18">
        <v>5.1925042431248007E-2</v>
      </c>
      <c r="I24" s="18"/>
      <c r="J24" s="18"/>
      <c r="M24" s="19">
        <v>7.3500918082051267E-2</v>
      </c>
    </row>
    <row r="25" spans="2:14" ht="14.25" x14ac:dyDescent="0.45">
      <c r="C25" s="20">
        <v>2.2372635337044353E-2</v>
      </c>
      <c r="D25" s="20">
        <v>1.0588483113223829E-2</v>
      </c>
      <c r="E25" s="20">
        <v>2.6360597518317676E-2</v>
      </c>
      <c r="F25" s="20">
        <v>5.3514679486800103E-2</v>
      </c>
      <c r="G25" s="20">
        <v>5.0617778738487634E-2</v>
      </c>
      <c r="H25" s="20">
        <v>1.9887069260392493E-2</v>
      </c>
      <c r="I25" s="20"/>
      <c r="J25" s="20"/>
      <c r="M25" s="21">
        <v>2.4787144311776903E-2</v>
      </c>
    </row>
    <row r="26" spans="2:14" ht="13.15" x14ac:dyDescent="0.4">
      <c r="C26" s="10"/>
    </row>
    <row r="27" spans="2:14" ht="13.15" x14ac:dyDescent="0.4">
      <c r="C27" s="10"/>
    </row>
    <row r="28" spans="2:14" ht="13.15" x14ac:dyDescent="0.4">
      <c r="C28" s="10"/>
    </row>
  </sheetData>
  <mergeCells count="1">
    <mergeCell ref="C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F87-9786-4B85-B1A6-56A3B4CF8F25}">
  <dimension ref="B1:O36"/>
  <sheetViews>
    <sheetView zoomScaleNormal="100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N14" sqref="N14"/>
    </sheetView>
  </sheetViews>
  <sheetFormatPr defaultRowHeight="12.75" outlineLevelCol="1" x14ac:dyDescent="0.35"/>
  <cols>
    <col min="1" max="1" width="9.06640625" style="2"/>
    <col min="2" max="2" width="73.265625" style="2" bestFit="1" customWidth="1"/>
    <col min="3" max="3" width="19.53125" style="2" bestFit="1" customWidth="1"/>
    <col min="4" max="8" width="19.53125" style="2" customWidth="1"/>
    <col min="9" max="12" width="19.53125" style="2" hidden="1" customWidth="1" outlineLevel="1"/>
    <col min="13" max="13" width="15.3984375" style="2" bestFit="1" customWidth="1" collapsed="1"/>
    <col min="14" max="14" width="4.33203125" style="2" bestFit="1" customWidth="1"/>
    <col min="15" max="15" width="12.53125" style="2" bestFit="1" customWidth="1"/>
    <col min="16" max="16384" width="9.06640625" style="2"/>
  </cols>
  <sheetData>
    <row r="1" spans="2:14" x14ac:dyDescent="0.35">
      <c r="F1" s="1"/>
    </row>
    <row r="3" spans="2:14" ht="14.25" x14ac:dyDescent="0.35">
      <c r="B3" s="22"/>
      <c r="C3" s="23">
        <v>2022</v>
      </c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2:14" ht="14.25" x14ac:dyDescent="0.35">
      <c r="B4" s="26" t="s">
        <v>30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11</v>
      </c>
    </row>
    <row r="5" spans="2:14" ht="14.25" x14ac:dyDescent="0.45">
      <c r="B5" s="8" t="s">
        <v>31</v>
      </c>
      <c r="C5" s="12">
        <v>45402582.990000002</v>
      </c>
      <c r="D5" s="12">
        <v>12826190.620000001</v>
      </c>
      <c r="E5" s="12">
        <v>9574094.8399999999</v>
      </c>
      <c r="F5" s="12">
        <v>12970307.089999998</v>
      </c>
      <c r="G5" s="12">
        <v>25027213.239999998</v>
      </c>
      <c r="H5" s="12">
        <v>8587648.2226584703</v>
      </c>
      <c r="I5" s="12"/>
      <c r="J5" s="12"/>
      <c r="M5" s="12">
        <f>SUM(C5:L5)</f>
        <v>114388037.00265847</v>
      </c>
    </row>
    <row r="7" spans="2:14" ht="14.25" x14ac:dyDescent="0.45">
      <c r="B7" s="8" t="s">
        <v>32</v>
      </c>
      <c r="C7" s="12">
        <v>17399851.239999998</v>
      </c>
      <c r="D7" s="12">
        <v>5856851.71</v>
      </c>
      <c r="E7" s="12">
        <v>1326787.9399999997</v>
      </c>
      <c r="F7" s="12">
        <v>2187223.54</v>
      </c>
      <c r="G7" s="12">
        <v>2115044.4500000002</v>
      </c>
      <c r="H7" s="12">
        <v>3093541.2600000002</v>
      </c>
      <c r="I7" s="12"/>
      <c r="J7" s="12"/>
      <c r="M7" s="12">
        <f t="shared" ref="M7:M12" si="0">SUM(C7:L7)</f>
        <v>31979300.140000001</v>
      </c>
      <c r="N7" s="13">
        <f>M7/$M$5</f>
        <v>0.27956857183637812</v>
      </c>
    </row>
    <row r="8" spans="2:14" x14ac:dyDescent="0.35">
      <c r="B8" s="14" t="s">
        <v>33</v>
      </c>
      <c r="C8" s="15">
        <v>1839069.15</v>
      </c>
      <c r="D8" s="15">
        <v>2556477.75</v>
      </c>
      <c r="E8" s="15">
        <v>641182.84</v>
      </c>
      <c r="F8" s="15">
        <v>713765.96</v>
      </c>
      <c r="G8" s="15">
        <v>144214.34</v>
      </c>
      <c r="H8" s="15">
        <v>132719.88</v>
      </c>
      <c r="I8" s="15"/>
      <c r="J8" s="15"/>
      <c r="M8" s="15">
        <f t="shared" si="0"/>
        <v>6027429.9199999999</v>
      </c>
    </row>
    <row r="9" spans="2:14" x14ac:dyDescent="0.35">
      <c r="B9" s="14" t="s">
        <v>34</v>
      </c>
      <c r="C9" s="15">
        <v>208732.75</v>
      </c>
      <c r="D9" s="15">
        <v>70000</v>
      </c>
      <c r="E9" s="15">
        <v>5605.65</v>
      </c>
      <c r="F9" s="15">
        <v>17950</v>
      </c>
      <c r="G9" s="15">
        <v>3539.66</v>
      </c>
      <c r="H9" s="15">
        <v>78832.179999999993</v>
      </c>
      <c r="I9" s="15"/>
      <c r="J9" s="15"/>
      <c r="M9" s="15">
        <f t="shared" si="0"/>
        <v>384660.24</v>
      </c>
    </row>
    <row r="10" spans="2:14" x14ac:dyDescent="0.35">
      <c r="B10" s="14" t="s">
        <v>35</v>
      </c>
      <c r="C10" s="15">
        <v>286431.58999999997</v>
      </c>
      <c r="D10" s="15">
        <v>39222.090000000004</v>
      </c>
      <c r="E10" s="15">
        <v>17131.669999999998</v>
      </c>
      <c r="F10" s="15">
        <v>16666.669999999998</v>
      </c>
      <c r="G10" s="15">
        <v>45990.37</v>
      </c>
      <c r="H10" s="15">
        <v>2098</v>
      </c>
      <c r="I10" s="15"/>
      <c r="J10" s="15"/>
      <c r="M10" s="15">
        <f t="shared" si="0"/>
        <v>407540.38999999996</v>
      </c>
    </row>
    <row r="11" spans="2:14" x14ac:dyDescent="0.35">
      <c r="B11" s="14" t="s">
        <v>36</v>
      </c>
      <c r="C11" s="15">
        <v>0</v>
      </c>
      <c r="D11" s="15">
        <v>0</v>
      </c>
      <c r="E11" s="15">
        <v>0</v>
      </c>
      <c r="F11" s="15">
        <v>14994</v>
      </c>
      <c r="G11" s="15">
        <v>0</v>
      </c>
      <c r="H11" s="15">
        <v>0</v>
      </c>
      <c r="I11" s="15"/>
      <c r="J11" s="15"/>
      <c r="M11" s="15">
        <f t="shared" si="0"/>
        <v>14994</v>
      </c>
    </row>
    <row r="12" spans="2:14" x14ac:dyDescent="0.35">
      <c r="B12" s="14" t="s">
        <v>37</v>
      </c>
      <c r="C12" s="15">
        <v>0</v>
      </c>
      <c r="D12" s="15">
        <v>0</v>
      </c>
      <c r="E12" s="15">
        <v>0</v>
      </c>
      <c r="F12" s="15">
        <v>0</v>
      </c>
      <c r="G12" s="15">
        <v>8807</v>
      </c>
      <c r="H12" s="15">
        <v>0</v>
      </c>
      <c r="I12" s="15"/>
      <c r="J12" s="15"/>
      <c r="M12" s="15">
        <f t="shared" si="0"/>
        <v>8807</v>
      </c>
    </row>
    <row r="14" spans="2:14" ht="14.25" x14ac:dyDescent="0.45">
      <c r="B14" s="8" t="s">
        <v>38</v>
      </c>
      <c r="C14" s="12">
        <v>1462745</v>
      </c>
      <c r="D14" s="12">
        <v>0</v>
      </c>
      <c r="E14" s="12">
        <v>1462745</v>
      </c>
      <c r="F14" s="12">
        <v>1462745</v>
      </c>
      <c r="G14" s="12">
        <v>17552354.899999999</v>
      </c>
      <c r="H14" s="12">
        <v>0</v>
      </c>
      <c r="I14" s="12"/>
      <c r="J14" s="12"/>
      <c r="M14" s="12">
        <f t="shared" ref="M14:M16" si="1">SUM(C14:L14)</f>
        <v>21940589.899999999</v>
      </c>
      <c r="N14" s="13">
        <f>M14/$M$5</f>
        <v>0.19180843097683442</v>
      </c>
    </row>
    <row r="15" spans="2:14" x14ac:dyDescent="0.35">
      <c r="B15" s="14" t="s">
        <v>34</v>
      </c>
      <c r="C15" s="15">
        <v>50000</v>
      </c>
      <c r="D15" s="15">
        <v>0</v>
      </c>
      <c r="E15" s="15">
        <v>50000</v>
      </c>
      <c r="F15" s="15">
        <v>50000</v>
      </c>
      <c r="G15" s="15">
        <v>599980</v>
      </c>
      <c r="H15" s="15">
        <v>0</v>
      </c>
      <c r="I15" s="15"/>
      <c r="J15" s="15"/>
      <c r="M15" s="15">
        <f t="shared" si="1"/>
        <v>749980</v>
      </c>
    </row>
    <row r="16" spans="2:14" x14ac:dyDescent="0.35">
      <c r="B16" s="27" t="s">
        <v>39</v>
      </c>
      <c r="C16" s="28">
        <v>0</v>
      </c>
      <c r="D16" s="28">
        <v>0</v>
      </c>
      <c r="E16" s="28">
        <v>0</v>
      </c>
      <c r="F16" s="28">
        <v>0</v>
      </c>
      <c r="G16" s="28">
        <v>549980</v>
      </c>
      <c r="H16" s="28">
        <v>0</v>
      </c>
      <c r="I16" s="28"/>
      <c r="J16" s="28"/>
      <c r="M16" s="28">
        <f t="shared" si="1"/>
        <v>549980</v>
      </c>
      <c r="N16" s="20"/>
    </row>
    <row r="17" spans="2:15" x14ac:dyDescent="0.35">
      <c r="C17" s="15"/>
      <c r="D17" s="15"/>
      <c r="E17" s="15"/>
      <c r="F17" s="15"/>
      <c r="G17" s="15"/>
      <c r="H17" s="15"/>
      <c r="I17" s="15"/>
      <c r="J17" s="15"/>
    </row>
    <row r="18" spans="2:15" ht="14.25" x14ac:dyDescent="0.45">
      <c r="B18" s="8" t="s">
        <v>40</v>
      </c>
      <c r="C18" s="12">
        <v>26400219.830000002</v>
      </c>
      <c r="D18" s="12">
        <v>6826444.9500000002</v>
      </c>
      <c r="E18" s="12">
        <v>6704472.5</v>
      </c>
      <c r="F18" s="12">
        <v>9300379.2199999988</v>
      </c>
      <c r="G18" s="12">
        <v>5352122.22</v>
      </c>
      <c r="H18" s="12">
        <v>5492345.1826584702</v>
      </c>
      <c r="I18" s="12"/>
      <c r="J18" s="12"/>
      <c r="M18" s="12">
        <f t="shared" ref="M18:M26" si="2">SUM(C18:L18)</f>
        <v>60075983.90265847</v>
      </c>
      <c r="N18" s="13">
        <f>M18/$M$5</f>
        <v>0.52519463990156812</v>
      </c>
    </row>
    <row r="19" spans="2:15" x14ac:dyDescent="0.35">
      <c r="B19" s="14" t="s">
        <v>33</v>
      </c>
      <c r="C19" s="15">
        <v>5289927.3100000005</v>
      </c>
      <c r="D19" s="15">
        <v>3645044.9899999974</v>
      </c>
      <c r="E19" s="15">
        <v>4091198.9900000067</v>
      </c>
      <c r="F19" s="15">
        <v>5839648.6900000013</v>
      </c>
      <c r="G19" s="15">
        <v>4460800.32</v>
      </c>
      <c r="H19" s="15">
        <v>4009552.5</v>
      </c>
      <c r="I19" s="15"/>
      <c r="J19" s="15"/>
      <c r="M19" s="15">
        <f t="shared" si="2"/>
        <v>27336172.800000004</v>
      </c>
    </row>
    <row r="20" spans="2:15" x14ac:dyDescent="0.35">
      <c r="B20" s="14" t="s">
        <v>34</v>
      </c>
      <c r="C20" s="15">
        <v>6486.04</v>
      </c>
      <c r="D20" s="15">
        <v>3655.2100000000009</v>
      </c>
      <c r="E20" s="15">
        <v>220.68</v>
      </c>
      <c r="F20" s="15">
        <v>20193.72</v>
      </c>
      <c r="G20" s="15">
        <v>27027.839999999997</v>
      </c>
      <c r="H20" s="15">
        <v>26711.7268</v>
      </c>
      <c r="I20" s="15"/>
      <c r="J20" s="15"/>
      <c r="M20" s="15">
        <f t="shared" si="2"/>
        <v>84295.216799999995</v>
      </c>
    </row>
    <row r="21" spans="2:15" x14ac:dyDescent="0.35">
      <c r="B21" s="27" t="s">
        <v>41</v>
      </c>
      <c r="C21" s="28">
        <v>704807.01</v>
      </c>
      <c r="D21" s="28">
        <v>90150.06</v>
      </c>
      <c r="E21" s="28">
        <v>77213.23</v>
      </c>
      <c r="F21" s="28">
        <v>81425.23</v>
      </c>
      <c r="G21" s="28">
        <v>20886.259999999995</v>
      </c>
      <c r="H21" s="28">
        <v>23808.11</v>
      </c>
      <c r="I21" s="28"/>
      <c r="J21" s="28"/>
      <c r="M21" s="28">
        <f t="shared" si="2"/>
        <v>998289.9</v>
      </c>
      <c r="N21" s="15"/>
      <c r="O21" s="15"/>
    </row>
    <row r="22" spans="2:15" x14ac:dyDescent="0.35">
      <c r="B22" s="27" t="s">
        <v>42</v>
      </c>
      <c r="C22" s="28">
        <v>1030</v>
      </c>
      <c r="D22" s="28">
        <v>664.89303399999994</v>
      </c>
      <c r="E22" s="28">
        <v>11280</v>
      </c>
      <c r="F22" s="28">
        <v>15535</v>
      </c>
      <c r="G22" s="28">
        <v>1031.58</v>
      </c>
      <c r="H22" s="28">
        <v>2713.3568</v>
      </c>
      <c r="I22" s="28"/>
      <c r="J22" s="28"/>
      <c r="M22" s="28">
        <f t="shared" si="2"/>
        <v>32254.829834000004</v>
      </c>
    </row>
    <row r="23" spans="2:15" x14ac:dyDescent="0.35">
      <c r="B23" s="14" t="s">
        <v>35</v>
      </c>
      <c r="C23" s="15">
        <v>5857</v>
      </c>
      <c r="D23" s="15">
        <v>12882</v>
      </c>
      <c r="E23" s="15">
        <v>472.05</v>
      </c>
      <c r="F23" s="15">
        <v>1095.8600000000001</v>
      </c>
      <c r="G23" s="15">
        <v>2047.31</v>
      </c>
      <c r="H23" s="15">
        <v>13643</v>
      </c>
      <c r="I23" s="15"/>
      <c r="J23" s="15"/>
      <c r="M23" s="15">
        <f t="shared" si="2"/>
        <v>35997.22</v>
      </c>
    </row>
    <row r="24" spans="2:15" x14ac:dyDescent="0.35">
      <c r="B24" s="14" t="s">
        <v>43</v>
      </c>
      <c r="C24" s="15">
        <v>1355</v>
      </c>
      <c r="D24" s="15">
        <v>200</v>
      </c>
      <c r="E24" s="15">
        <v>89</v>
      </c>
      <c r="F24" s="15">
        <v>0</v>
      </c>
      <c r="G24" s="15">
        <v>0</v>
      </c>
      <c r="H24" s="15">
        <v>0</v>
      </c>
      <c r="I24" s="15"/>
      <c r="J24" s="15"/>
      <c r="M24" s="15">
        <f t="shared" si="2"/>
        <v>1644</v>
      </c>
    </row>
    <row r="25" spans="2:15" x14ac:dyDescent="0.35">
      <c r="B25" s="14" t="s">
        <v>36</v>
      </c>
      <c r="C25" s="15">
        <v>817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/>
      <c r="J25" s="15"/>
      <c r="M25" s="15">
        <f t="shared" si="2"/>
        <v>817</v>
      </c>
    </row>
    <row r="26" spans="2:15" x14ac:dyDescent="0.35">
      <c r="B26" s="14" t="s">
        <v>44</v>
      </c>
      <c r="C26" s="15">
        <v>400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  <c r="M26" s="15">
        <f t="shared" si="2"/>
        <v>400</v>
      </c>
    </row>
    <row r="28" spans="2:15" ht="14.25" x14ac:dyDescent="0.45">
      <c r="B28" s="8" t="s">
        <v>45</v>
      </c>
      <c r="C28" s="12">
        <v>139766.91999999998</v>
      </c>
      <c r="D28" s="12">
        <v>142893.96</v>
      </c>
      <c r="E28" s="12">
        <v>80089.400000000009</v>
      </c>
      <c r="F28" s="12">
        <v>19959.330000000002</v>
      </c>
      <c r="G28" s="12">
        <v>7691.67</v>
      </c>
      <c r="H28" s="12">
        <v>1761.78</v>
      </c>
      <c r="I28" s="12"/>
      <c r="J28" s="12"/>
      <c r="M28" s="12">
        <f t="shared" ref="M28:M29" si="3">SUM(C28:L28)</f>
        <v>392163.06000000006</v>
      </c>
      <c r="N28" s="13">
        <f>M28/$M$5</f>
        <v>3.428357285219309E-3</v>
      </c>
    </row>
    <row r="29" spans="2:15" x14ac:dyDescent="0.35">
      <c r="B29" s="14" t="s">
        <v>33</v>
      </c>
      <c r="C29" s="15">
        <v>139766.91999999998</v>
      </c>
      <c r="D29" s="15">
        <v>142893.96</v>
      </c>
      <c r="E29" s="15">
        <v>80089.400000000009</v>
      </c>
      <c r="F29" s="15">
        <v>19959.330000000002</v>
      </c>
      <c r="G29" s="15">
        <v>7691.67</v>
      </c>
      <c r="H29" s="15">
        <v>1761.78</v>
      </c>
      <c r="I29" s="15"/>
      <c r="J29" s="15"/>
      <c r="M29" s="15">
        <f t="shared" si="3"/>
        <v>392163.06000000006</v>
      </c>
    </row>
    <row r="30" spans="2:15" x14ac:dyDescent="0.35">
      <c r="B30" s="14"/>
      <c r="C30" s="15"/>
      <c r="D30" s="15"/>
      <c r="E30" s="15"/>
      <c r="F30" s="15"/>
      <c r="G30" s="15"/>
      <c r="H30" s="15"/>
      <c r="I30" s="15"/>
      <c r="J30" s="15"/>
      <c r="M30" s="15">
        <v>0</v>
      </c>
    </row>
    <row r="31" spans="2:15" x14ac:dyDescent="0.35">
      <c r="B31" s="22"/>
    </row>
    <row r="32" spans="2:15" ht="13.15" x14ac:dyDescent="0.4">
      <c r="B32" s="8" t="s">
        <v>46</v>
      </c>
    </row>
    <row r="33" spans="2:13" x14ac:dyDescent="0.35">
      <c r="B33" s="14" t="s">
        <v>47</v>
      </c>
      <c r="C33" s="15">
        <v>7.9482700000000003E-3</v>
      </c>
      <c r="D33" s="15">
        <v>0</v>
      </c>
      <c r="E33" s="15">
        <v>1</v>
      </c>
      <c r="F33" s="15">
        <v>0</v>
      </c>
      <c r="G33" s="15">
        <v>5.0000000000000001E-4</v>
      </c>
      <c r="H33" s="15">
        <v>0.1</v>
      </c>
      <c r="I33" s="15"/>
      <c r="J33" s="15"/>
      <c r="M33" s="15">
        <f t="shared" ref="M33:M36" si="4">SUM(C33:L33)</f>
        <v>1.10844827</v>
      </c>
    </row>
    <row r="34" spans="2:13" x14ac:dyDescent="0.35">
      <c r="B34" s="14" t="s">
        <v>48</v>
      </c>
      <c r="C34" s="15">
        <v>9.6000000000000002E-2</v>
      </c>
      <c r="D34" s="15">
        <v>1.1100000000000001</v>
      </c>
      <c r="E34" s="15">
        <v>7.78</v>
      </c>
      <c r="F34" s="15">
        <v>1.2669925258069998</v>
      </c>
      <c r="G34" s="15">
        <v>0</v>
      </c>
      <c r="H34" s="15">
        <v>0</v>
      </c>
      <c r="I34" s="15"/>
      <c r="J34" s="15"/>
      <c r="M34" s="15">
        <f t="shared" si="4"/>
        <v>10.252992525807</v>
      </c>
    </row>
    <row r="35" spans="2:13" x14ac:dyDescent="0.35">
      <c r="B35" s="14" t="s">
        <v>49</v>
      </c>
      <c r="C35" s="15">
        <v>2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/>
      <c r="J35" s="15"/>
      <c r="M35" s="15">
        <f t="shared" si="4"/>
        <v>2</v>
      </c>
    </row>
    <row r="36" spans="2:13" x14ac:dyDescent="0.35">
      <c r="B36" s="14" t="s">
        <v>50</v>
      </c>
      <c r="C36" s="15">
        <v>50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  <c r="M36" s="15">
        <f t="shared" si="4"/>
        <v>50</v>
      </c>
    </row>
  </sheetData>
  <mergeCells count="1">
    <mergeCell ref="C3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Cumulative expense</vt:lpstr>
      <vt:lpstr>Cumulative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Быков</dc:creator>
  <cp:lastModifiedBy>Вячеслав Быков</cp:lastModifiedBy>
  <dcterms:created xsi:type="dcterms:W3CDTF">2022-12-08T19:53:14Z</dcterms:created>
  <dcterms:modified xsi:type="dcterms:W3CDTF">2022-12-08T20:01:44Z</dcterms:modified>
</cp:coreProperties>
</file>