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b1de\Documents\Документи - Таблеточки 2022\"/>
    </mc:Choice>
  </mc:AlternateContent>
  <xr:revisionPtr revIDLastSave="0" documentId="8_{48FD46AA-C838-490E-B377-4C1A9C56ABCD}" xr6:coauthVersionLast="47" xr6:coauthVersionMax="47" xr10:uidLastSave="{00000000-0000-0000-0000-000000000000}"/>
  <bookViews>
    <workbookView xWindow="44880" yWindow="-120" windowWidth="29040" windowHeight="15840" xr2:uid="{664F4E87-D8FF-4499-AA34-C94A509D30E8}"/>
  </bookViews>
  <sheets>
    <sheet name="Cumulative expense" sheetId="1" r:id="rId1"/>
    <sheet name="Cumulative inco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2" l="1"/>
  <c r="M35" i="2"/>
  <c r="M34" i="2"/>
  <c r="M33" i="2"/>
  <c r="M29" i="2"/>
  <c r="M28" i="2"/>
  <c r="M26" i="2"/>
  <c r="M25" i="2"/>
  <c r="M24" i="2"/>
  <c r="M23" i="2"/>
  <c r="M22" i="2"/>
  <c r="M21" i="2"/>
  <c r="M20" i="2"/>
  <c r="M19" i="2"/>
  <c r="M18" i="2"/>
  <c r="M16" i="2"/>
  <c r="M15" i="2"/>
  <c r="M14" i="2"/>
  <c r="M12" i="2"/>
  <c r="M11" i="2"/>
  <c r="M10" i="2"/>
  <c r="M9" i="2"/>
  <c r="M8" i="2"/>
  <c r="M7" i="2"/>
  <c r="G5" i="2"/>
  <c r="F5" i="2"/>
  <c r="E5" i="2"/>
  <c r="D5" i="2"/>
  <c r="C5" i="2"/>
  <c r="M5" i="2" s="1"/>
  <c r="M23" i="1"/>
  <c r="M22" i="1"/>
  <c r="M21" i="1"/>
  <c r="M20" i="1"/>
  <c r="M19" i="1"/>
  <c r="M18" i="1"/>
  <c r="M17" i="1"/>
  <c r="G5" i="1"/>
  <c r="M15" i="1"/>
  <c r="M14" i="1"/>
  <c r="M13" i="1"/>
  <c r="M12" i="1"/>
  <c r="M11" i="1"/>
  <c r="M10" i="1"/>
  <c r="M9" i="1"/>
  <c r="M8" i="1"/>
  <c r="M7" i="1"/>
  <c r="F5" i="1"/>
  <c r="E5" i="1"/>
  <c r="D5" i="1"/>
  <c r="C5" i="1"/>
  <c r="M5" i="1" l="1"/>
  <c r="N22" i="1" s="1"/>
  <c r="M16" i="1"/>
  <c r="N23" i="1" l="1"/>
</calcChain>
</file>

<file path=xl/sharedStrings.xml><?xml version="1.0" encoding="utf-8"?>
<sst xmlns="http://schemas.openxmlformats.org/spreadsheetml/2006/main" count="68" uniqueCount="51">
  <si>
    <t>Напрямок допомоги</t>
  </si>
  <si>
    <t>24 лютого -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</si>
  <si>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</si>
  <si>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</si>
  <si>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</si>
  <si>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</si>
  <si>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</si>
  <si>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</si>
  <si>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</si>
  <si>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</si>
  <si>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</si>
  <si>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період</t>
  </si>
  <si>
    <t>Усього</t>
  </si>
  <si>
    <t>Евакуація онкохворих дітей та родин за кордон</t>
  </si>
  <si>
    <t>Підтримка онкохворих дітей та родин за кордоном</t>
  </si>
  <si>
    <t>Адресна допомога підопічним в Україні</t>
  </si>
  <si>
    <t>у т.ч. проєкт "Ліки з-за кордону"</t>
  </si>
  <si>
    <t>у т.ч. проєкт роздачі ліків волонтерами</t>
  </si>
  <si>
    <t>Підтримка лікарень</t>
  </si>
  <si>
    <t>у т.ч. інфраструктурні проєкти</t>
  </si>
  <si>
    <t>у т.ч. лікарні загального профілю на Сході та військові</t>
  </si>
  <si>
    <t>Паліативна програма</t>
  </si>
  <si>
    <t>Підтримка медиків</t>
  </si>
  <si>
    <t>у т.ч. фінансова підтримка</t>
  </si>
  <si>
    <t>у т.ч. освітні проєкти</t>
  </si>
  <si>
    <t>Амбулаторне проживання</t>
  </si>
  <si>
    <t>Психологічна допомога</t>
  </si>
  <si>
    <t>Чайлд-лайф (Підтримка дитинства в лікарнях)</t>
  </si>
  <si>
    <t>Витрати на власне утримання</t>
  </si>
  <si>
    <t>у т.ч. адміністративні</t>
  </si>
  <si>
    <t>Канал надходження</t>
  </si>
  <si>
    <t>Усього, гривневий еквівалент</t>
  </si>
  <si>
    <t>Допомога від юридичних осіб (корпоративні пожертви), гривневий еквівалент</t>
  </si>
  <si>
    <t>у гривнях (UAH)</t>
  </si>
  <si>
    <t>у доларах США (USD)</t>
  </si>
  <si>
    <t>у євро (EUR)</t>
  </si>
  <si>
    <t>у швейцарських франках (CHF)</t>
  </si>
  <si>
    <t>у британських фунтах (GBP)</t>
  </si>
  <si>
    <t>Грантове фінансування, гривневий еквівалент</t>
  </si>
  <si>
    <t>y т.ч. фінансування St. Jude Global на утримання Фонду</t>
  </si>
  <si>
    <t>Допомога від фізичних осіб, гривневий еквівалент</t>
  </si>
  <si>
    <t>y т.ч. на платформі Global Giving</t>
  </si>
  <si>
    <t>y т.ч. стейблкоїни (USDT)</t>
  </si>
  <si>
    <t>у фунтах стерлінгів (GBP)</t>
  </si>
  <si>
    <t>у польських злотих (PLN)</t>
  </si>
  <si>
    <t>Відсотки на залишки на рахунках, гривневий еквівалент</t>
  </si>
  <si>
    <t>Домомога у волатильних криптовалютах</t>
  </si>
  <si>
    <t>у біткоїні (BTC)</t>
  </si>
  <si>
    <t>у ефіріумі (ETC)</t>
  </si>
  <si>
    <t>у лайткоїні (LTC)</t>
  </si>
  <si>
    <t>у ріпплі (XRP)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</si>
</sst>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-* #,##0.00\ _₴_-;\-* #,##0.00\ _₴_-;_-* &quot;-&quot;??\ _₴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rgb="FF4BD0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4BD0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164" fontId="5" fillId="0" borderId="0" xfId="0" applyNumberFormat="1" applyFont="1"/>
    <xf numFmtId="0" fontId="1" fillId="0" borderId="0" xfId="0" applyFont="1" applyAlignment="1">
      <alignment horizontal="left" indent="1"/>
    </xf>
    <xf numFmtId="165" fontId="0" fillId="0" borderId="0" xfId="0" applyNumberFormat="1"/>
    <xf numFmtId="10" fontId="3" fillId="0" borderId="0" xfId="1" applyNumberFormat="1" applyFont="1" applyAlignment="1">
      <alignment horizontal="left"/>
    </xf>
    <xf numFmtId="9" fontId="3" fillId="0" borderId="0" xfId="1" applyFont="1"/>
    <xf numFmtId="9" fontId="0" fillId="0" borderId="0" xfId="1" applyFont="1"/>
    <xf numFmtId="164" fontId="0" fillId="0" borderId="0" xfId="0" applyNumberFormat="1"/>
    <xf numFmtId="0" fontId="0" fillId="4" borderId="0" xfId="0" applyFill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2"/>
    </xf>
    <xf numFmtId="165" fontId="6" fillId="0" borderId="0" xfId="0" applyNumberFormat="1" applyFont="1"/>
    <xf numFmtId="165" fontId="1" fillId="0" borderId="0" xfId="0" applyNumberFormat="1" applyFont="1"/>
  </cellXfs>
  <cellStyles count="2">
    <cellStyle name="Normal" xfId="0" builtinId="0"/>
    <cellStyle name="Percent 2" xfId="1" xr:uid="{C3F98C49-437B-48A3-965C-964A29A7EB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B826-694D-475E-ACDD-C6EEF4641B79}">
  <dimension ref="B3:R28"/>
  <sheetViews>
    <sheetView tabSelected="1" zoomScaleNormal="100" workbookViewId="0">
      <selection activeCell="M23" sqref="M23"/>
    </sheetView>
  </sheetViews>
  <sheetFormatPr defaultRowHeight="12.75" outlineLevelCol="1" x14ac:dyDescent="0.35"/>
  <cols>
    <col min="2" max="2" width="51.9296875" bestFit="1" customWidth="1"/>
    <col min="3" max="3" width="19.53125" bestFit="1" customWidth="1"/>
    <col min="4" max="7" width="19.53125" customWidth="1"/>
    <col min="8" max="12" width="19.53125" hidden="1" customWidth="1" outlineLevel="1"/>
    <col min="13" max="13" width="15.3984375" bestFit="1" customWidth="1" collapsed="1"/>
    <col min="16" max="17" width="12.53125" bestFit="1" customWidth="1"/>
    <col min="18" max="18" width="15.1328125" bestFit="1" customWidth="1"/>
  </cols>
  <sheetData>
    <row r="3" spans="2:18" ht="14.25" x14ac:dyDescent="0.35">
      <c r="B3" s="1"/>
      <c r="C3" s="2">
        <v>2022</v>
      </c>
      <c r="D3" s="3"/>
      <c r="E3" s="3"/>
      <c r="F3" s="3"/>
      <c r="G3" s="3"/>
      <c r="H3" s="3"/>
      <c r="I3" s="3"/>
      <c r="J3" s="3"/>
      <c r="K3" s="3"/>
      <c r="L3" s="3"/>
      <c r="M3" s="4"/>
    </row>
    <row r="4" spans="2:18" ht="14.25" x14ac:dyDescent="0.3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</row>
    <row r="5" spans="2:18" ht="13.15" x14ac:dyDescent="0.4">
      <c r="B5" s="6" t="s">
        <v>12</v>
      </c>
      <c r="C5" s="7">
        <f>SUM(C7:C9,C12,C15:C16,C19:C22)</f>
        <v>20443891.979314342</v>
      </c>
      <c r="D5" s="7">
        <f>SUM(D7:D9,D12,D15:D16,D19:D22)</f>
        <v>28179615.229999997</v>
      </c>
      <c r="E5" s="7">
        <f>SUM(E7:E9,E12,E15:E16,E19:E22)</f>
        <v>15925741.050000003</v>
      </c>
      <c r="F5" s="7">
        <f>SUM(F7:F9,F12,F15:F16,F19:F22)</f>
        <v>9409890.6100000013</v>
      </c>
      <c r="G5" s="7">
        <f>SUM(G7:G9,G12,G15:G16,G19:G22)</f>
        <v>10131489.820000002</v>
      </c>
      <c r="H5" s="6"/>
      <c r="I5" s="6"/>
      <c r="J5" s="6"/>
      <c r="K5" s="6"/>
      <c r="L5" s="6"/>
      <c r="M5" s="8">
        <f>SUM(C5:L5)</f>
        <v>84090628.68931435</v>
      </c>
    </row>
    <row r="6" spans="2:18" x14ac:dyDescent="0.35"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2:18" ht="14.25" x14ac:dyDescent="0.45">
      <c r="B7" s="6" t="s">
        <v>13</v>
      </c>
      <c r="C7" s="10">
        <v>2061835.7889129808</v>
      </c>
      <c r="D7" s="10">
        <v>850897.27416666667</v>
      </c>
      <c r="E7" s="10">
        <v>914832.66</v>
      </c>
      <c r="F7" s="10">
        <v>858875.74000000011</v>
      </c>
      <c r="G7" s="10">
        <v>1100065.03</v>
      </c>
      <c r="H7" s="6"/>
      <c r="I7" s="6"/>
      <c r="J7" s="6"/>
      <c r="K7" s="6"/>
      <c r="L7" s="6"/>
      <c r="M7" s="10">
        <f>SUM(C7:L7)</f>
        <v>5786506.4930796484</v>
      </c>
    </row>
    <row r="8" spans="2:18" ht="14.25" x14ac:dyDescent="0.45">
      <c r="B8" s="6" t="s">
        <v>14</v>
      </c>
      <c r="C8" s="10">
        <v>1141875.6339040957</v>
      </c>
      <c r="D8" s="10">
        <v>2217370.779069264</v>
      </c>
      <c r="E8" s="10">
        <v>387722.48</v>
      </c>
      <c r="F8" s="10">
        <v>660825.85000000009</v>
      </c>
      <c r="G8" s="10">
        <v>414789.6050000001</v>
      </c>
      <c r="H8" s="6"/>
      <c r="I8" s="6"/>
      <c r="J8" s="6"/>
      <c r="K8" s="6"/>
      <c r="L8" s="6"/>
      <c r="M8" s="10">
        <f t="shared" ref="M8:M23" si="0">SUM(C8:L8)</f>
        <v>4822584.3479733597</v>
      </c>
    </row>
    <row r="9" spans="2:18" ht="14.25" x14ac:dyDescent="0.45">
      <c r="B9" s="6" t="s">
        <v>15</v>
      </c>
      <c r="C9" s="10">
        <v>3522472.9850307815</v>
      </c>
      <c r="D9" s="10">
        <v>2764468.8066666671</v>
      </c>
      <c r="E9" s="10">
        <v>2400079.14</v>
      </c>
      <c r="F9" s="10">
        <v>2511016.9900000002</v>
      </c>
      <c r="G9" s="10">
        <v>2110965.1799999997</v>
      </c>
      <c r="H9" s="6"/>
      <c r="I9" s="6"/>
      <c r="J9" s="6"/>
      <c r="K9" s="6"/>
      <c r="L9" s="6"/>
      <c r="M9" s="10">
        <f t="shared" si="0"/>
        <v>13309003.101697449</v>
      </c>
    </row>
    <row r="10" spans="2:18" x14ac:dyDescent="0.35">
      <c r="B10" s="11" t="s">
        <v>16</v>
      </c>
      <c r="C10" s="12">
        <v>0</v>
      </c>
      <c r="D10" s="12">
        <v>0</v>
      </c>
      <c r="E10" s="12">
        <v>294215.71999999997</v>
      </c>
      <c r="F10" s="12">
        <v>4140.38</v>
      </c>
      <c r="G10" s="12">
        <v>6389.88</v>
      </c>
      <c r="H10" s="11"/>
      <c r="I10" s="11"/>
      <c r="J10" s="11"/>
      <c r="K10" s="11"/>
      <c r="L10" s="11"/>
      <c r="M10" s="12">
        <f t="shared" si="0"/>
        <v>304745.98</v>
      </c>
    </row>
    <row r="11" spans="2:18" x14ac:dyDescent="0.35">
      <c r="B11" s="11" t="s">
        <v>17</v>
      </c>
      <c r="C11" s="12">
        <v>3206290.56</v>
      </c>
      <c r="D11" s="12">
        <v>1232904.7866666666</v>
      </c>
      <c r="E11" s="12">
        <v>1283881.3900000001</v>
      </c>
      <c r="F11" s="12">
        <v>697194.14000000013</v>
      </c>
      <c r="G11" s="12">
        <v>318177.78000000003</v>
      </c>
      <c r="H11" s="11"/>
      <c r="I11" s="11"/>
      <c r="J11" s="11"/>
      <c r="K11" s="11"/>
      <c r="L11" s="11"/>
      <c r="M11" s="12">
        <f t="shared" si="0"/>
        <v>6738448.6566666672</v>
      </c>
    </row>
    <row r="12" spans="2:18" ht="14.25" x14ac:dyDescent="0.45">
      <c r="B12" s="6" t="s">
        <v>18</v>
      </c>
      <c r="C12" s="10">
        <v>10961717.347517399</v>
      </c>
      <c r="D12" s="10">
        <v>14104545.066666666</v>
      </c>
      <c r="E12" s="10">
        <v>3377218.02</v>
      </c>
      <c r="F12" s="10">
        <v>2403033.9700000002</v>
      </c>
      <c r="G12" s="10">
        <v>2725036.3200000003</v>
      </c>
      <c r="H12" s="6"/>
      <c r="I12" s="6"/>
      <c r="J12" s="6"/>
      <c r="K12" s="6"/>
      <c r="L12" s="6"/>
      <c r="M12" s="10">
        <f t="shared" si="0"/>
        <v>33571550.724184066</v>
      </c>
    </row>
    <row r="13" spans="2:18" x14ac:dyDescent="0.35">
      <c r="B13" s="11" t="s">
        <v>19</v>
      </c>
      <c r="C13" s="12">
        <v>539238.65</v>
      </c>
      <c r="D13" s="12">
        <v>8700925.5500000007</v>
      </c>
      <c r="E13" s="12">
        <v>335835.1</v>
      </c>
      <c r="F13" s="12">
        <v>1091882.9100000001</v>
      </c>
      <c r="G13" s="12">
        <v>1432485.4300000002</v>
      </c>
      <c r="H13" s="11"/>
      <c r="I13" s="11"/>
      <c r="J13" s="11"/>
      <c r="K13" s="11"/>
      <c r="L13" s="11"/>
      <c r="M13" s="12">
        <f t="shared" si="0"/>
        <v>12100367.640000001</v>
      </c>
    </row>
    <row r="14" spans="2:18" x14ac:dyDescent="0.35">
      <c r="B14" s="11" t="s">
        <v>20</v>
      </c>
      <c r="C14" s="12">
        <v>7706469.7000000002</v>
      </c>
      <c r="D14" s="12">
        <v>3787110.3500000006</v>
      </c>
      <c r="E14" s="12">
        <v>1324219.8999999999</v>
      </c>
      <c r="F14" s="12">
        <v>713776.82</v>
      </c>
      <c r="G14" s="12">
        <v>404533.73000000004</v>
      </c>
      <c r="H14" s="11"/>
      <c r="I14" s="11"/>
      <c r="J14" s="11"/>
      <c r="K14" s="11"/>
      <c r="L14" s="11"/>
      <c r="M14" s="12">
        <f t="shared" si="0"/>
        <v>13936110.500000002</v>
      </c>
    </row>
    <row r="15" spans="2:18" ht="14.25" x14ac:dyDescent="0.45">
      <c r="B15" s="6" t="s">
        <v>21</v>
      </c>
      <c r="C15" s="10">
        <v>742353.67999999993</v>
      </c>
      <c r="D15" s="10">
        <v>6145496.8499999996</v>
      </c>
      <c r="E15" s="10">
        <v>6576888.5999999996</v>
      </c>
      <c r="F15" s="10">
        <v>474134.97000000015</v>
      </c>
      <c r="G15" s="10">
        <v>607523.02499999991</v>
      </c>
      <c r="H15" s="6"/>
      <c r="I15" s="6"/>
      <c r="J15" s="6"/>
      <c r="K15" s="6"/>
      <c r="L15" s="6"/>
      <c r="M15" s="10">
        <f t="shared" si="0"/>
        <v>14546397.125</v>
      </c>
      <c r="P15" s="12"/>
      <c r="Q15" s="12"/>
      <c r="R15" s="12"/>
    </row>
    <row r="16" spans="2:18" ht="14.25" x14ac:dyDescent="0.45">
      <c r="B16" s="6" t="s">
        <v>22</v>
      </c>
      <c r="C16" s="10">
        <v>366335.39999999997</v>
      </c>
      <c r="D16" s="10">
        <v>858895.29545454623</v>
      </c>
      <c r="E16" s="10">
        <v>463963.40000000008</v>
      </c>
      <c r="F16" s="10">
        <v>811528.7900000005</v>
      </c>
      <c r="G16" s="10">
        <v>827501.1300000007</v>
      </c>
      <c r="H16" s="6"/>
      <c r="I16" s="6"/>
      <c r="J16" s="6"/>
      <c r="K16" s="6"/>
      <c r="L16" s="6"/>
      <c r="M16" s="10">
        <f t="shared" si="0"/>
        <v>3328224.0154545475</v>
      </c>
    </row>
    <row r="17" spans="2:14" x14ac:dyDescent="0.35">
      <c r="B17" s="11" t="s">
        <v>23</v>
      </c>
      <c r="C17" s="12">
        <v>366335.39999999997</v>
      </c>
      <c r="D17" s="12">
        <v>819876.0000000007</v>
      </c>
      <c r="E17" s="12">
        <v>316770.30000000005</v>
      </c>
      <c r="F17" s="12">
        <v>683230.0400000005</v>
      </c>
      <c r="G17" s="12">
        <v>608695.8800000007</v>
      </c>
      <c r="H17" s="11"/>
      <c r="I17" s="11"/>
      <c r="J17" s="11"/>
      <c r="K17" s="11"/>
      <c r="L17" s="11"/>
      <c r="M17" s="12">
        <f t="shared" si="0"/>
        <v>2794907.620000002</v>
      </c>
    </row>
    <row r="18" spans="2:14" x14ac:dyDescent="0.35">
      <c r="B18" s="11" t="s">
        <v>24</v>
      </c>
      <c r="C18" s="12">
        <v>0</v>
      </c>
      <c r="D18" s="12">
        <v>26618.55</v>
      </c>
      <c r="E18" s="12">
        <v>132034.6</v>
      </c>
      <c r="F18" s="12">
        <v>128298.75</v>
      </c>
      <c r="G18" s="12">
        <v>104980.24</v>
      </c>
      <c r="H18" s="11"/>
      <c r="I18" s="11"/>
      <c r="J18" s="11"/>
      <c r="K18" s="11"/>
      <c r="L18" s="11"/>
      <c r="M18" s="12">
        <f t="shared" si="0"/>
        <v>391932.14</v>
      </c>
    </row>
    <row r="19" spans="2:14" ht="14.25" x14ac:dyDescent="0.45">
      <c r="B19" s="6" t="s">
        <v>25</v>
      </c>
      <c r="C19" s="10">
        <v>38726.380000000005</v>
      </c>
      <c r="D19" s="10">
        <v>111517.26666666666</v>
      </c>
      <c r="E19" s="10">
        <v>201245.96</v>
      </c>
      <c r="F19" s="10">
        <v>144478.00999999998</v>
      </c>
      <c r="G19" s="10">
        <v>223587.45</v>
      </c>
      <c r="H19" s="6"/>
      <c r="I19" s="6"/>
      <c r="J19" s="6"/>
      <c r="K19" s="6"/>
      <c r="L19" s="6"/>
      <c r="M19" s="10">
        <f t="shared" si="0"/>
        <v>719555.06666666665</v>
      </c>
    </row>
    <row r="20" spans="2:14" ht="14.25" x14ac:dyDescent="0.45">
      <c r="B20" s="6" t="s">
        <v>26</v>
      </c>
      <c r="C20" s="10">
        <v>154528.87999999998</v>
      </c>
      <c r="D20" s="10">
        <v>161142.65428571429</v>
      </c>
      <c r="E20" s="10">
        <v>195548.82</v>
      </c>
      <c r="F20" s="10">
        <v>204930.23000000007</v>
      </c>
      <c r="G20" s="10">
        <v>245272.45000000007</v>
      </c>
      <c r="H20" s="6"/>
      <c r="I20" s="6"/>
      <c r="J20" s="6"/>
      <c r="K20" s="6"/>
      <c r="L20" s="6"/>
      <c r="M20" s="10">
        <f t="shared" si="0"/>
        <v>961423.03428571438</v>
      </c>
    </row>
    <row r="21" spans="2:14" ht="14.25" x14ac:dyDescent="0.45">
      <c r="B21" s="6" t="s">
        <v>27</v>
      </c>
      <c r="C21" s="10">
        <v>0</v>
      </c>
      <c r="D21" s="10">
        <v>0</v>
      </c>
      <c r="E21" s="10">
        <v>155299.4</v>
      </c>
      <c r="F21" s="10">
        <v>89879.16</v>
      </c>
      <c r="G21" s="10">
        <v>145645.01</v>
      </c>
      <c r="H21" s="6"/>
      <c r="I21" s="6"/>
      <c r="J21" s="6"/>
      <c r="K21" s="6"/>
      <c r="L21" s="6"/>
      <c r="M21" s="10">
        <f t="shared" si="0"/>
        <v>390823.57</v>
      </c>
    </row>
    <row r="22" spans="2:14" ht="14.25" x14ac:dyDescent="0.45">
      <c r="B22" s="13" t="s">
        <v>28</v>
      </c>
      <c r="C22" s="10">
        <v>1454045.883949091</v>
      </c>
      <c r="D22" s="10">
        <v>965281.23702380958</v>
      </c>
      <c r="E22" s="10">
        <v>1252942.57</v>
      </c>
      <c r="F22" s="10">
        <v>1251186.8999999999</v>
      </c>
      <c r="G22" s="10">
        <v>1731104.6200000003</v>
      </c>
      <c r="H22" s="13"/>
      <c r="I22" s="13"/>
      <c r="J22" s="13"/>
      <c r="K22" s="13"/>
      <c r="L22" s="13"/>
      <c r="M22" s="10">
        <f t="shared" si="0"/>
        <v>6654561.2109729005</v>
      </c>
      <c r="N22" s="14">
        <f>M22/M5</f>
        <v>7.9135586386911094E-2</v>
      </c>
    </row>
    <row r="23" spans="2:14" x14ac:dyDescent="0.35">
      <c r="B23" s="11" t="s">
        <v>29</v>
      </c>
      <c r="C23" s="12">
        <v>457383.74012312567</v>
      </c>
      <c r="D23" s="12">
        <v>298379.38</v>
      </c>
      <c r="E23" s="12">
        <v>419812.05</v>
      </c>
      <c r="F23" s="12">
        <v>503567.27999999997</v>
      </c>
      <c r="G23" s="12">
        <v>512833.51</v>
      </c>
      <c r="H23" s="11"/>
      <c r="I23" s="11"/>
      <c r="J23" s="11"/>
      <c r="K23" s="11"/>
      <c r="L23" s="11"/>
      <c r="M23" s="12">
        <f t="shared" si="0"/>
        <v>2191975.9601231255</v>
      </c>
      <c r="N23" s="15">
        <f>M23/M5</f>
        <v>2.606682806739042E-2</v>
      </c>
    </row>
    <row r="26" spans="2:14" ht="13.15" x14ac:dyDescent="0.4">
      <c r="C26" s="8"/>
    </row>
    <row r="27" spans="2:14" ht="13.15" x14ac:dyDescent="0.4">
      <c r="C27" s="8"/>
    </row>
    <row r="28" spans="2:14" ht="13.15" x14ac:dyDescent="0.4">
      <c r="C28" s="8"/>
    </row>
  </sheetData>
  <mergeCells count="1">
    <mergeCell ref="C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A107B-0F94-4080-A80B-9F8F1904DF5C}">
  <dimension ref="B1:O36"/>
  <sheetViews>
    <sheetView zoomScaleNormal="100" workbookViewId="0">
      <selection activeCell="M17" sqref="M17"/>
    </sheetView>
  </sheetViews>
  <sheetFormatPr defaultRowHeight="12.75" outlineLevelCol="1" x14ac:dyDescent="0.35"/>
  <cols>
    <col min="2" max="2" width="73.265625" bestFit="1" customWidth="1"/>
    <col min="3" max="3" width="19.53125" bestFit="1" customWidth="1"/>
    <col min="4" max="7" width="19.53125" customWidth="1"/>
    <col min="8" max="12" width="19.53125" hidden="1" customWidth="1" outlineLevel="1"/>
    <col min="13" max="13" width="15.3984375" bestFit="1" customWidth="1" collapsed="1"/>
    <col min="14" max="14" width="11.53125" bestFit="1" customWidth="1"/>
    <col min="15" max="15" width="12.53125" bestFit="1" customWidth="1"/>
  </cols>
  <sheetData>
    <row r="1" spans="2:13" x14ac:dyDescent="0.35">
      <c r="F1" s="16"/>
    </row>
    <row r="3" spans="2:13" ht="14.25" x14ac:dyDescent="0.35">
      <c r="B3" s="17"/>
      <c r="C3" s="18">
        <v>2022</v>
      </c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2:13" ht="14.25" x14ac:dyDescent="0.35">
      <c r="B4" s="21" t="s">
        <v>30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11</v>
      </c>
    </row>
    <row r="5" spans="2:13" ht="14.25" x14ac:dyDescent="0.45">
      <c r="B5" s="6" t="s">
        <v>31</v>
      </c>
      <c r="C5" s="10">
        <f>C7+C14+C18+C28</f>
        <v>45402582.990000002</v>
      </c>
      <c r="D5" s="10">
        <f>D7+D14+D18+D28</f>
        <v>12826190.620000001</v>
      </c>
      <c r="E5" s="10">
        <f>E7+E14+E18+E28</f>
        <v>9574094.8399999999</v>
      </c>
      <c r="F5" s="10">
        <f>F7+F14+F18+F28</f>
        <v>12970307.089999998</v>
      </c>
      <c r="G5" s="10">
        <f>G7+G14+G18+G28</f>
        <v>25027213.239999998</v>
      </c>
      <c r="M5" s="10">
        <f t="shared" ref="M5" si="0">SUM(C5:L5)</f>
        <v>105800388.78</v>
      </c>
    </row>
    <row r="7" spans="2:13" ht="14.25" x14ac:dyDescent="0.45">
      <c r="B7" s="6" t="s">
        <v>32</v>
      </c>
      <c r="C7" s="10">
        <v>17399851.239999998</v>
      </c>
      <c r="D7" s="10">
        <v>5856851.71</v>
      </c>
      <c r="E7" s="10">
        <v>1326787.9399999997</v>
      </c>
      <c r="F7" s="10">
        <v>2187223.54</v>
      </c>
      <c r="G7" s="10">
        <v>2115044.4500000002</v>
      </c>
      <c r="M7" s="10">
        <f t="shared" ref="M7:M9" si="1">SUM(C7:L7)</f>
        <v>28885758.879999999</v>
      </c>
    </row>
    <row r="8" spans="2:13" x14ac:dyDescent="0.35">
      <c r="B8" s="11" t="s">
        <v>33</v>
      </c>
      <c r="C8" s="12">
        <v>1839069.15</v>
      </c>
      <c r="D8" s="12">
        <v>2556477.75</v>
      </c>
      <c r="E8" s="12">
        <v>641182.84</v>
      </c>
      <c r="F8" s="12">
        <v>713765.96</v>
      </c>
      <c r="G8" s="12">
        <v>144214.34</v>
      </c>
      <c r="M8" s="12">
        <f t="shared" si="1"/>
        <v>5894710.04</v>
      </c>
    </row>
    <row r="9" spans="2:13" x14ac:dyDescent="0.35">
      <c r="B9" s="11" t="s">
        <v>34</v>
      </c>
      <c r="C9" s="12">
        <v>208732.75</v>
      </c>
      <c r="D9" s="12">
        <v>70000</v>
      </c>
      <c r="E9" s="12">
        <v>5605.65</v>
      </c>
      <c r="F9" s="12">
        <v>17950</v>
      </c>
      <c r="G9" s="12">
        <v>3539.66</v>
      </c>
      <c r="M9" s="12">
        <f t="shared" si="1"/>
        <v>305828.06</v>
      </c>
    </row>
    <row r="10" spans="2:13" x14ac:dyDescent="0.35">
      <c r="B10" s="11" t="s">
        <v>35</v>
      </c>
      <c r="C10" s="12">
        <v>286431.58999999997</v>
      </c>
      <c r="D10" s="12">
        <v>39222.090000000004</v>
      </c>
      <c r="E10" s="12">
        <v>17131.669999999998</v>
      </c>
      <c r="F10" s="12">
        <v>16666.669999999998</v>
      </c>
      <c r="G10" s="12">
        <v>45990.37</v>
      </c>
      <c r="M10" s="12">
        <f>SUM(C10:L10)</f>
        <v>405442.38999999996</v>
      </c>
    </row>
    <row r="11" spans="2:13" x14ac:dyDescent="0.35">
      <c r="B11" s="11" t="s">
        <v>36</v>
      </c>
      <c r="C11" s="12">
        <v>0</v>
      </c>
      <c r="D11" s="12">
        <v>0</v>
      </c>
      <c r="E11" s="12">
        <v>0</v>
      </c>
      <c r="F11" s="12">
        <v>14994</v>
      </c>
      <c r="G11" s="12">
        <v>0</v>
      </c>
      <c r="M11" s="12">
        <f>SUM(C11:L11)</f>
        <v>14994</v>
      </c>
    </row>
    <row r="12" spans="2:13" x14ac:dyDescent="0.35">
      <c r="B12" s="11" t="s">
        <v>37</v>
      </c>
      <c r="C12" s="12">
        <v>0</v>
      </c>
      <c r="D12" s="12">
        <v>0</v>
      </c>
      <c r="E12" s="12">
        <v>0</v>
      </c>
      <c r="F12" s="12">
        <v>0</v>
      </c>
      <c r="G12" s="12">
        <v>8807</v>
      </c>
      <c r="M12" s="12">
        <f>SUM(C12:L12)</f>
        <v>8807</v>
      </c>
    </row>
    <row r="14" spans="2:13" ht="14.25" x14ac:dyDescent="0.45">
      <c r="B14" s="6" t="s">
        <v>38</v>
      </c>
      <c r="C14" s="10">
        <v>1462745</v>
      </c>
      <c r="D14" s="10">
        <v>0</v>
      </c>
      <c r="E14" s="10">
        <v>1462745</v>
      </c>
      <c r="F14" s="10">
        <v>1462745</v>
      </c>
      <c r="G14" s="10">
        <v>17552354.899999999</v>
      </c>
      <c r="M14" s="10">
        <f t="shared" ref="M14:M16" si="2">SUM(C14:L14)</f>
        <v>21940589.899999999</v>
      </c>
    </row>
    <row r="15" spans="2:13" x14ac:dyDescent="0.35">
      <c r="B15" s="11" t="s">
        <v>34</v>
      </c>
      <c r="C15" s="12">
        <v>50000</v>
      </c>
      <c r="D15" s="12">
        <v>0</v>
      </c>
      <c r="E15" s="12">
        <v>50000</v>
      </c>
      <c r="F15" s="12">
        <v>50000</v>
      </c>
      <c r="G15" s="12">
        <v>599980</v>
      </c>
      <c r="M15" s="12">
        <f t="shared" si="2"/>
        <v>749980</v>
      </c>
    </row>
    <row r="16" spans="2:13" x14ac:dyDescent="0.35">
      <c r="B16" s="22" t="s">
        <v>39</v>
      </c>
      <c r="C16" s="23">
        <v>0</v>
      </c>
      <c r="D16" s="23">
        <v>0</v>
      </c>
      <c r="E16" s="23">
        <v>0</v>
      </c>
      <c r="F16" s="23">
        <v>0</v>
      </c>
      <c r="G16" s="23">
        <v>549980</v>
      </c>
      <c r="M16" s="23">
        <f t="shared" si="2"/>
        <v>549980</v>
      </c>
    </row>
    <row r="17" spans="2:15" x14ac:dyDescent="0.35">
      <c r="C17" s="12"/>
      <c r="D17" s="12"/>
      <c r="E17" s="12"/>
      <c r="F17" s="12"/>
      <c r="G17" s="12"/>
    </row>
    <row r="18" spans="2:15" ht="14.25" x14ac:dyDescent="0.45">
      <c r="B18" s="6" t="s">
        <v>40</v>
      </c>
      <c r="C18" s="10">
        <v>26400219.830000002</v>
      </c>
      <c r="D18" s="10">
        <v>6826444.9500000002</v>
      </c>
      <c r="E18" s="10">
        <v>6704472.5</v>
      </c>
      <c r="F18" s="10">
        <v>9300379.2199999988</v>
      </c>
      <c r="G18" s="10">
        <v>5352122.22</v>
      </c>
      <c r="M18" s="10">
        <f t="shared" ref="M18:M29" si="3">SUM(C18:L18)</f>
        <v>54583638.719999999</v>
      </c>
    </row>
    <row r="19" spans="2:15" x14ac:dyDescent="0.35">
      <c r="B19" s="11" t="s">
        <v>33</v>
      </c>
      <c r="C19" s="24">
        <v>5289927.3100000005</v>
      </c>
      <c r="D19" s="24">
        <v>3645044.9899999974</v>
      </c>
      <c r="E19" s="24">
        <v>4091198.9900000067</v>
      </c>
      <c r="F19" s="24">
        <v>5839648.6900000013</v>
      </c>
      <c r="G19" s="24">
        <v>4460800.32</v>
      </c>
      <c r="M19" s="12">
        <f t="shared" si="3"/>
        <v>23326620.300000004</v>
      </c>
    </row>
    <row r="20" spans="2:15" x14ac:dyDescent="0.35">
      <c r="B20" s="11" t="s">
        <v>34</v>
      </c>
      <c r="C20" s="12">
        <v>6486.04</v>
      </c>
      <c r="D20" s="12">
        <v>3655.2100000000009</v>
      </c>
      <c r="E20" s="12">
        <v>220.68</v>
      </c>
      <c r="F20" s="12">
        <v>20193.72</v>
      </c>
      <c r="G20" s="12">
        <v>27027.839999999997</v>
      </c>
      <c r="M20" s="12">
        <f t="shared" si="3"/>
        <v>57583.49</v>
      </c>
    </row>
    <row r="21" spans="2:15" x14ac:dyDescent="0.35">
      <c r="B21" s="22" t="s">
        <v>41</v>
      </c>
      <c r="C21" s="23">
        <v>704807.01</v>
      </c>
      <c r="D21" s="23">
        <v>90150.06</v>
      </c>
      <c r="E21" s="23">
        <v>77213.23</v>
      </c>
      <c r="F21" s="23">
        <v>81425.23</v>
      </c>
      <c r="G21" s="23">
        <v>20886.259999999995</v>
      </c>
      <c r="M21" s="23">
        <f t="shared" si="3"/>
        <v>974481.79</v>
      </c>
      <c r="N21" s="12"/>
      <c r="O21" s="12"/>
    </row>
    <row r="22" spans="2:15" x14ac:dyDescent="0.35">
      <c r="B22" s="22" t="s">
        <v>42</v>
      </c>
      <c r="C22" s="23">
        <v>1030</v>
      </c>
      <c r="D22" s="23">
        <v>664.89303399999994</v>
      </c>
      <c r="E22" s="23">
        <v>11280</v>
      </c>
      <c r="F22" s="23">
        <v>15535</v>
      </c>
      <c r="G22" s="23">
        <v>1031.58</v>
      </c>
      <c r="M22" s="23">
        <f t="shared" si="3"/>
        <v>29541.473034000002</v>
      </c>
    </row>
    <row r="23" spans="2:15" x14ac:dyDescent="0.35">
      <c r="B23" s="11" t="s">
        <v>35</v>
      </c>
      <c r="C23" s="12">
        <v>5857</v>
      </c>
      <c r="D23" s="12">
        <v>12882</v>
      </c>
      <c r="E23" s="12">
        <v>472.05</v>
      </c>
      <c r="F23" s="12">
        <v>1095.8600000000001</v>
      </c>
      <c r="G23" s="12">
        <v>2047.31</v>
      </c>
      <c r="M23" s="12">
        <f t="shared" si="3"/>
        <v>22354.22</v>
      </c>
    </row>
    <row r="24" spans="2:15" x14ac:dyDescent="0.35">
      <c r="B24" s="11" t="s">
        <v>43</v>
      </c>
      <c r="C24" s="12">
        <v>1355</v>
      </c>
      <c r="D24" s="12">
        <v>200</v>
      </c>
      <c r="E24" s="12">
        <v>89</v>
      </c>
      <c r="F24" s="12">
        <v>0</v>
      </c>
      <c r="G24" s="12">
        <v>0</v>
      </c>
      <c r="M24" s="12">
        <f t="shared" si="3"/>
        <v>1644</v>
      </c>
    </row>
    <row r="25" spans="2:15" x14ac:dyDescent="0.35">
      <c r="B25" s="11" t="s">
        <v>36</v>
      </c>
      <c r="C25" s="12">
        <v>817</v>
      </c>
      <c r="D25" s="12">
        <v>0</v>
      </c>
      <c r="E25" s="12">
        <v>0</v>
      </c>
      <c r="F25" s="12">
        <v>0</v>
      </c>
      <c r="G25" s="12">
        <v>0</v>
      </c>
      <c r="M25" s="12">
        <f t="shared" si="3"/>
        <v>817</v>
      </c>
    </row>
    <row r="26" spans="2:15" x14ac:dyDescent="0.35">
      <c r="B26" s="11" t="s">
        <v>44</v>
      </c>
      <c r="C26" s="12">
        <v>400</v>
      </c>
      <c r="D26" s="12">
        <v>0</v>
      </c>
      <c r="E26" s="12">
        <v>0</v>
      </c>
      <c r="F26" s="12">
        <v>0</v>
      </c>
      <c r="G26" s="12">
        <v>0</v>
      </c>
      <c r="M26" s="12">
        <f t="shared" si="3"/>
        <v>400</v>
      </c>
    </row>
    <row r="28" spans="2:15" ht="14.25" x14ac:dyDescent="0.45">
      <c r="B28" s="6" t="s">
        <v>45</v>
      </c>
      <c r="C28" s="10">
        <v>139766.91999999998</v>
      </c>
      <c r="D28" s="10">
        <v>142893.96</v>
      </c>
      <c r="E28" s="10">
        <v>80089.400000000009</v>
      </c>
      <c r="F28" s="10">
        <v>19959.330000000002</v>
      </c>
      <c r="G28" s="10">
        <v>7691.67</v>
      </c>
      <c r="M28" s="10">
        <f t="shared" si="3"/>
        <v>390401.28000000003</v>
      </c>
    </row>
    <row r="29" spans="2:15" x14ac:dyDescent="0.35">
      <c r="B29" s="11" t="s">
        <v>33</v>
      </c>
      <c r="C29" s="12">
        <v>139766.91999999998</v>
      </c>
      <c r="D29" s="12">
        <v>142893.96</v>
      </c>
      <c r="E29" s="12">
        <v>80089.400000000009</v>
      </c>
      <c r="F29" s="12">
        <v>19959.330000000002</v>
      </c>
      <c r="G29" s="12">
        <v>7691.67</v>
      </c>
      <c r="M29" s="12">
        <f t="shared" si="3"/>
        <v>390401.28000000003</v>
      </c>
    </row>
    <row r="30" spans="2:15" x14ac:dyDescent="0.35">
      <c r="B30" s="11"/>
      <c r="C30" s="12"/>
      <c r="D30" s="12"/>
      <c r="E30" s="12"/>
      <c r="F30" s="12"/>
      <c r="G30" s="12"/>
      <c r="M30" s="12"/>
    </row>
    <row r="31" spans="2:15" x14ac:dyDescent="0.35">
      <c r="B31" s="17"/>
    </row>
    <row r="32" spans="2:15" ht="13.15" x14ac:dyDescent="0.4">
      <c r="B32" s="6" t="s">
        <v>46</v>
      </c>
    </row>
    <row r="33" spans="2:13" x14ac:dyDescent="0.35">
      <c r="B33" s="11" t="s">
        <v>47</v>
      </c>
      <c r="C33" s="12">
        <v>7.9482700000000003E-3</v>
      </c>
      <c r="D33" s="12">
        <v>0</v>
      </c>
      <c r="E33" s="12">
        <v>1</v>
      </c>
      <c r="F33" s="12">
        <v>0</v>
      </c>
      <c r="G33" s="12">
        <v>5.0000000000000001E-4</v>
      </c>
      <c r="M33" s="12">
        <f t="shared" ref="M33:M36" si="4">SUM(C33:L33)</f>
        <v>1.0084482699999999</v>
      </c>
    </row>
    <row r="34" spans="2:13" x14ac:dyDescent="0.35">
      <c r="B34" s="11" t="s">
        <v>48</v>
      </c>
      <c r="C34" s="12">
        <v>9.6000000000000002E-2</v>
      </c>
      <c r="D34" s="12">
        <v>1.1100000000000001</v>
      </c>
      <c r="E34" s="12">
        <v>7.78</v>
      </c>
      <c r="F34" s="12">
        <v>1.2669925258069998</v>
      </c>
      <c r="G34" s="12">
        <v>0</v>
      </c>
      <c r="M34" s="12">
        <f t="shared" si="4"/>
        <v>10.252992525807</v>
      </c>
    </row>
    <row r="35" spans="2:13" x14ac:dyDescent="0.35">
      <c r="B35" s="11" t="s">
        <v>49</v>
      </c>
      <c r="C35" s="12">
        <v>2</v>
      </c>
      <c r="D35" s="12">
        <v>0</v>
      </c>
      <c r="E35" s="12">
        <v>0</v>
      </c>
      <c r="F35" s="12">
        <v>0</v>
      </c>
      <c r="G35" s="12">
        <v>0</v>
      </c>
      <c r="M35" s="12">
        <f t="shared" si="4"/>
        <v>2</v>
      </c>
    </row>
    <row r="36" spans="2:13" x14ac:dyDescent="0.35">
      <c r="B36" s="11" t="s">
        <v>50</v>
      </c>
      <c r="C36" s="12">
        <v>50</v>
      </c>
      <c r="D36" s="12">
        <v>0</v>
      </c>
      <c r="E36" s="12">
        <v>0</v>
      </c>
      <c r="F36" s="12">
        <v>0</v>
      </c>
      <c r="G36" s="12">
        <v>0</v>
      </c>
      <c r="M36" s="12">
        <f t="shared" si="4"/>
        <v>50</v>
      </c>
    </row>
  </sheetData>
  <mergeCells count="1">
    <mergeCell ref="C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Cumulative expense</vt:lpstr>
      <vt:lpstr>Cumulative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Быков</dc:creator>
  <cp:lastModifiedBy>Вячеслав Быков</cp:lastModifiedBy>
  <dcterms:created xsi:type="dcterms:W3CDTF">2022-09-09T12:18:28Z</dcterms:created>
  <dcterms:modified xsi:type="dcterms:W3CDTF">2022-09-09T12:19:24Z</dcterms:modified>
</cp:coreProperties>
</file>